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kang\Downloads\"/>
    </mc:Choice>
  </mc:AlternateContent>
  <xr:revisionPtr revIDLastSave="0" documentId="13_ncr:1_{BA200698-091E-4258-9877-72E694777829}" xr6:coauthVersionLast="47" xr6:coauthVersionMax="47" xr10:uidLastSave="{00000000-0000-0000-0000-000000000000}"/>
  <bookViews>
    <workbookView xWindow="-120" yWindow="-120" windowWidth="29040" windowHeight="15840" xr2:uid="{D608B653-9CF1-4154-8688-401BCDBBD9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M3" i="1" a="1"/>
  <c r="L4" i="1" a="1"/>
  <c r="K5" i="1" a="1"/>
  <c r="J6" i="1" a="1"/>
  <c r="I7" i="1" a="1"/>
  <c r="H8" i="1" a="1"/>
  <c r="G9" i="1" a="1"/>
  <c r="M9" i="1" a="1"/>
  <c r="L10" i="1" a="1"/>
  <c r="M8" i="1" a="1"/>
  <c r="L5" i="1" a="1"/>
  <c r="H9" i="1" a="1"/>
  <c r="M10" i="1" a="1"/>
  <c r="H5" i="1" a="1"/>
  <c r="J9" i="1" a="1"/>
  <c r="L8" i="1" a="1"/>
  <c r="L3" i="1" a="1"/>
  <c r="H3" i="1" a="1"/>
  <c r="G4" i="1" a="1"/>
  <c r="M4" i="1" a="1"/>
  <c r="K6" i="1" a="1"/>
  <c r="J7" i="1" a="1"/>
  <c r="I8" i="1" a="1"/>
  <c r="G10" i="1" a="1"/>
  <c r="H10" i="1" a="1"/>
  <c r="L7" i="1" a="1"/>
  <c r="J4" i="1" a="1"/>
  <c r="K10" i="1" a="1"/>
  <c r="K7" i="1" a="1"/>
  <c r="K8" i="1" a="1"/>
  <c r="M7" i="1" a="1"/>
  <c r="G8" i="1" a="1"/>
  <c r="I3" i="1" a="1"/>
  <c r="H4" i="1" a="1"/>
  <c r="G5" i="1" a="1"/>
  <c r="M5" i="1" a="1"/>
  <c r="L6" i="1" a="1"/>
  <c r="J8" i="1" a="1"/>
  <c r="I9" i="1" a="1"/>
  <c r="G6" i="1" a="1"/>
  <c r="I10" i="1" a="1"/>
  <c r="K9" i="1" a="1"/>
  <c r="J5" i="1" a="1"/>
  <c r="I4" i="1" a="1"/>
  <c r="J10" i="1" a="1"/>
  <c r="H7" i="1" a="1"/>
  <c r="J3" i="1" a="1"/>
  <c r="M6" i="1" a="1"/>
  <c r="I5" i="1" a="1"/>
  <c r="K4" i="1" a="1"/>
  <c r="H6" i="1" a="1"/>
  <c r="K3" i="1" a="1"/>
  <c r="G7" i="1" a="1"/>
  <c r="L9" i="1" a="1"/>
  <c r="I6" i="1" a="1"/>
  <c r="F4" i="1" a="1"/>
  <c r="F10" i="1" a="1"/>
  <c r="F7" i="1" a="1"/>
  <c r="F9" i="1" a="1"/>
  <c r="F6" i="1" a="1"/>
  <c r="F8" i="1" a="1"/>
  <c r="F5" i="1" a="1"/>
  <c r="F3" i="1" a="1"/>
  <c r="M11" i="1"/>
  <c r="L11" i="1"/>
  <c r="K11" i="1"/>
  <c r="J11" i="1"/>
  <c r="I11" i="1"/>
  <c r="H11" i="1"/>
  <c r="G11" i="1"/>
  <c r="F11" i="1"/>
  <c r="N10" i="1"/>
  <c r="N9" i="1"/>
  <c r="N8" i="1"/>
  <c r="N7" i="1"/>
  <c r="N6" i="1"/>
  <c r="N5" i="1"/>
  <c r="N4" i="1"/>
  <c r="N3" i="1"/>
  <c r="I6" i="1" l="1"/>
  <c r="L9" i="1"/>
  <c r="G7" i="1"/>
  <c r="K3" i="1"/>
  <c r="H6" i="1"/>
  <c r="K4" i="1"/>
  <c r="I5" i="1"/>
  <c r="M6" i="1"/>
  <c r="J3" i="1"/>
  <c r="H7" i="1"/>
  <c r="J10" i="1"/>
  <c r="I4" i="1"/>
  <c r="J5" i="1"/>
  <c r="K9" i="1"/>
  <c r="I10" i="1"/>
  <c r="G6" i="1"/>
  <c r="I9" i="1"/>
  <c r="J8" i="1"/>
  <c r="L6" i="1"/>
  <c r="M5" i="1"/>
  <c r="G5" i="1"/>
  <c r="H4" i="1"/>
  <c r="I3" i="1"/>
  <c r="G8" i="1"/>
  <c r="M7" i="1"/>
  <c r="K8" i="1"/>
  <c r="K7" i="1"/>
  <c r="K10" i="1"/>
  <c r="J4" i="1"/>
  <c r="L7" i="1"/>
  <c r="H10" i="1"/>
  <c r="G10" i="1"/>
  <c r="I8" i="1"/>
  <c r="J7" i="1"/>
  <c r="K6" i="1"/>
  <c r="M4" i="1"/>
  <c r="G4" i="1"/>
  <c r="H3" i="1"/>
  <c r="L3" i="1"/>
  <c r="L8" i="1"/>
  <c r="J9" i="1"/>
  <c r="H5" i="1"/>
  <c r="M10" i="1"/>
  <c r="H9" i="1"/>
  <c r="L5" i="1"/>
  <c r="M8" i="1"/>
  <c r="L10" i="1"/>
  <c r="M9" i="1"/>
  <c r="G9" i="1"/>
  <c r="H8" i="1"/>
  <c r="I7" i="1"/>
  <c r="J6" i="1"/>
  <c r="K5" i="1"/>
  <c r="L4" i="1"/>
  <c r="M3" i="1"/>
  <c r="G3" i="1"/>
  <c r="F5" i="1"/>
  <c r="F8" i="1"/>
  <c r="F6" i="1"/>
  <c r="F9" i="1"/>
  <c r="F7" i="1"/>
  <c r="F10" i="1"/>
  <c r="F4" i="1"/>
  <c r="F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8" i="1"/>
  <c r="S57" i="1"/>
  <c r="S66" i="1"/>
  <c r="S74" i="1"/>
  <c r="S75" i="1"/>
  <c r="S82" i="1"/>
  <c r="S83" i="1"/>
  <c r="S3" i="1"/>
  <c r="R52" i="1"/>
  <c r="R77" i="1"/>
  <c r="R43" i="1"/>
  <c r="R68" i="1"/>
  <c r="R10" i="1"/>
  <c r="R14" i="1"/>
  <c r="R39" i="1"/>
  <c r="R64" i="1"/>
  <c r="R6" i="1"/>
  <c r="R55" i="1"/>
  <c r="R80" i="1"/>
  <c r="R22" i="1"/>
  <c r="R74" i="1"/>
  <c r="R51" i="1"/>
  <c r="R25" i="1"/>
  <c r="R72" i="1"/>
  <c r="R16" i="1"/>
  <c r="R26" i="1"/>
  <c r="R44" i="1"/>
  <c r="R65" i="1"/>
  <c r="R76" i="1"/>
  <c r="R18" i="1"/>
  <c r="R67" i="1"/>
  <c r="R71" i="1"/>
  <c r="R34" i="1"/>
  <c r="R12" i="1"/>
  <c r="R63" i="1"/>
  <c r="R58" i="1"/>
  <c r="R3" i="1"/>
  <c r="R54" i="1"/>
  <c r="R70" i="1"/>
  <c r="R66" i="1"/>
  <c r="R21" i="1"/>
  <c r="R60" i="1"/>
  <c r="R17" i="1"/>
  <c r="R11" i="1"/>
  <c r="R57" i="1"/>
  <c r="R47" i="1"/>
  <c r="R40" i="1"/>
  <c r="R81" i="1"/>
  <c r="R78" i="1"/>
  <c r="R30" i="1"/>
  <c r="R79" i="1"/>
  <c r="R49" i="1"/>
  <c r="R46" i="1"/>
  <c r="R24" i="1"/>
  <c r="R75" i="1"/>
  <c r="R62" i="1"/>
  <c r="R61" i="1"/>
  <c r="R48" i="1"/>
  <c r="R5" i="1"/>
  <c r="R82" i="1"/>
  <c r="R33" i="1"/>
  <c r="R41" i="1"/>
  <c r="R19" i="1"/>
  <c r="R83" i="1"/>
  <c r="R37" i="1"/>
  <c r="R42" i="1"/>
  <c r="R59" i="1"/>
  <c r="R36" i="1"/>
  <c r="R9" i="1"/>
  <c r="R50" i="1"/>
  <c r="R8" i="1"/>
  <c r="R32" i="1"/>
  <c r="R69" i="1"/>
  <c r="R31" i="1"/>
  <c r="R27" i="1"/>
  <c r="R38" i="1"/>
  <c r="R35" i="1"/>
  <c r="R53" i="1"/>
  <c r="R4" i="1"/>
  <c r="R29" i="1"/>
  <c r="R73" i="1"/>
  <c r="R20" i="1"/>
  <c r="R45" i="1"/>
  <c r="R23" i="1"/>
  <c r="R13" i="1"/>
  <c r="R7" i="1"/>
  <c r="R28" i="1"/>
  <c r="R15" i="1"/>
  <c r="R56" i="1"/>
  <c r="S81" i="1" l="1"/>
  <c r="S73" i="1"/>
  <c r="S65" i="1"/>
  <c r="S72" i="1"/>
  <c r="S80" i="1"/>
  <c r="S56" i="1"/>
  <c r="S64" i="1"/>
  <c r="S63" i="1"/>
  <c r="S47" i="1"/>
  <c r="S71" i="1"/>
  <c r="S79" i="1"/>
  <c r="S55" i="1"/>
  <c r="S70" i="1"/>
  <c r="S46" i="1"/>
  <c r="S62" i="1"/>
  <c r="S54" i="1"/>
  <c r="S78" i="1"/>
  <c r="S51" i="1"/>
  <c r="S60" i="1"/>
  <c r="S58" i="1"/>
  <c r="S69" i="1"/>
  <c r="S45" i="1"/>
  <c r="S49" i="1"/>
  <c r="S68" i="1"/>
  <c r="S44" i="1"/>
  <c r="S50" i="1"/>
  <c r="S61" i="1"/>
  <c r="S59" i="1"/>
  <c r="S67" i="1"/>
  <c r="S43" i="1"/>
  <c r="S42" i="1"/>
  <c r="S77" i="1"/>
  <c r="S53" i="1"/>
  <c r="S41" i="1"/>
  <c r="S76" i="1"/>
  <c r="S52" i="1"/>
  <c r="S40" i="1"/>
  <c r="T3" i="1" l="1"/>
</calcChain>
</file>

<file path=xl/sharedStrings.xml><?xml version="1.0" encoding="utf-8"?>
<sst xmlns="http://schemas.openxmlformats.org/spreadsheetml/2006/main" count="13" uniqueCount="12">
  <si>
    <t>실링 기댓값</t>
    <phoneticPr fontId="1" type="noConversion"/>
  </si>
  <si>
    <t>작열</t>
    <phoneticPr fontId="1" type="noConversion"/>
  </si>
  <si>
    <t>겁화</t>
    <phoneticPr fontId="1" type="noConversion"/>
  </si>
  <si>
    <t>뽑아야하는 작열 스킬의 개수</t>
    <phoneticPr fontId="1" type="noConversion"/>
  </si>
  <si>
    <t>총 스킬 개수 (보석 기준)</t>
    <phoneticPr fontId="1" type="noConversion"/>
  </si>
  <si>
    <t>뽑아야하는 겁화 스킬의 개수</t>
    <phoneticPr fontId="1" type="noConversion"/>
  </si>
  <si>
    <t>돌려쓰는
겁화 개수</t>
    <phoneticPr fontId="1" type="noConversion"/>
  </si>
  <si>
    <t>돌려쓰는 작열 개수</t>
    <phoneticPr fontId="1" type="noConversion"/>
  </si>
  <si>
    <t>귀속할 광휘의 개수</t>
    <phoneticPr fontId="1" type="noConversion"/>
  </si>
  <si>
    <t>광휘 충족</t>
    <phoneticPr fontId="1" type="noConversion"/>
  </si>
  <si>
    <t>최소값</t>
    <phoneticPr fontId="1" type="noConversion"/>
  </si>
  <si>
    <t>변환 실링 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</si>
</sst>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표준" xfId="0" builtinId="0"/>
  </cellStyles>
  <dxfs count="20">
    <dxf>
      <fill>
        <patternFill patternType="darkUp">
          <fgColor theme="1"/>
          <bgColor theme="0"/>
        </patternFill>
      </fill>
    </dxf>
    <dxf>
      <fill>
        <patternFill patternType="darkUp">
          <fgColor theme="1"/>
          <bgColor theme="0"/>
        </patternFill>
      </fill>
    </dxf>
    <dxf>
      <font>
        <b/>
        <i/>
      </font>
    </dxf>
    <dxf>
      <fill>
        <patternFill>
          <bgColor theme="8" tint="0.59996337778862885"/>
        </patternFill>
      </fill>
    </dxf>
    <dxf>
      <fill>
        <patternFill patternType="darkUp">
          <fgColor theme="1"/>
          <bgColor theme="0"/>
        </patternFill>
      </fill>
    </dxf>
    <dxf>
      <fill>
        <patternFill patternType="darkUp">
          <fgColor theme="1"/>
          <bgColor theme="0"/>
        </patternFill>
      </fill>
    </dxf>
    <dxf>
      <font>
        <b/>
        <i/>
      </font>
    </dxf>
    <dxf>
      <fill>
        <patternFill>
          <bgColor theme="8" tint="0.59996337778862885"/>
        </patternFill>
      </fill>
    </dxf>
    <dxf>
      <fill>
        <patternFill patternType="darkUp">
          <fgColor theme="1"/>
          <bgColor theme="0"/>
        </patternFill>
      </fill>
    </dxf>
    <dxf>
      <fill>
        <patternFill patternType="darkUp">
          <fgColor theme="1"/>
          <bgColor theme="0"/>
        </patternFill>
      </fill>
    </dxf>
    <dxf>
      <font>
        <b/>
        <i/>
      </font>
    </dxf>
    <dxf>
      <fill>
        <patternFill>
          <bgColor theme="8" tint="0.59996337778862885"/>
        </patternFill>
      </fill>
    </dxf>
    <dxf>
      <fill>
        <patternFill patternType="darkUp">
          <fgColor theme="1"/>
          <bgColor theme="0"/>
        </patternFill>
      </fill>
    </dxf>
    <dxf>
      <fill>
        <patternFill patternType="darkUp">
          <fgColor theme="1"/>
          <bgColor theme="0"/>
        </patternFill>
      </fill>
    </dxf>
    <dxf>
      <font>
        <b/>
        <i/>
      </font>
    </dxf>
    <dxf>
      <fill>
        <patternFill>
          <bgColor theme="8" tint="0.59996337778862885"/>
        </patternFill>
      </fill>
    </dxf>
    <dxf>
      <fill>
        <patternFill patternType="darkUp">
          <fgColor theme="1"/>
          <bgColor theme="0"/>
        </patternFill>
      </fill>
    </dxf>
    <dxf>
      <fill>
        <patternFill patternType="darkUp">
          <fgColor theme="1"/>
          <bgColor theme="0"/>
        </patternFill>
      </fill>
    </dxf>
    <dxf>
      <font>
        <b/>
        <i/>
      </font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8B94-9590-4A72-80AF-962911653AB7}">
  <dimension ref="A1:T83"/>
  <sheetViews>
    <sheetView tabSelected="1" zoomScale="85" zoomScaleNormal="85" workbookViewId="0">
      <selection activeCell="I13" sqref="I13"/>
    </sheetView>
  </sheetViews>
  <sheetFormatPr defaultRowHeight="16.5" x14ac:dyDescent="0.3"/>
  <cols>
    <col min="1" max="1" width="27" customWidth="1"/>
    <col min="4" max="4" width="12" customWidth="1"/>
    <col min="6" max="14" width="13.625" customWidth="1"/>
    <col min="16" max="17" width="9" style="5"/>
    <col min="18" max="18" width="13.375" style="5" customWidth="1"/>
    <col min="19" max="19" width="11" style="5" bestFit="1" customWidth="1"/>
    <col min="20" max="20" width="9" style="5"/>
  </cols>
  <sheetData>
    <row r="1" spans="1:20" x14ac:dyDescent="0.3">
      <c r="A1" s="1" t="s">
        <v>4</v>
      </c>
      <c r="B1" s="1">
        <v>17</v>
      </c>
      <c r="D1" s="10" t="s">
        <v>0</v>
      </c>
      <c r="E1" s="10"/>
      <c r="F1" s="10" t="s">
        <v>7</v>
      </c>
      <c r="G1" s="10"/>
      <c r="H1" s="10"/>
      <c r="I1" s="10"/>
      <c r="J1" s="10"/>
      <c r="K1" s="10"/>
      <c r="L1" s="10"/>
      <c r="M1" s="10"/>
      <c r="N1" s="10"/>
    </row>
    <row r="2" spans="1:20" x14ac:dyDescent="0.3">
      <c r="A2" s="1" t="s">
        <v>5</v>
      </c>
      <c r="B2" s="1">
        <v>4</v>
      </c>
      <c r="D2" s="10"/>
      <c r="E2" s="10"/>
      <c r="F2" s="2">
        <v>8</v>
      </c>
      <c r="G2" s="1">
        <v>7</v>
      </c>
      <c r="H2" s="1">
        <v>6</v>
      </c>
      <c r="I2" s="1">
        <v>5</v>
      </c>
      <c r="J2" s="1">
        <v>4</v>
      </c>
      <c r="K2" s="1">
        <v>3</v>
      </c>
      <c r="L2" s="1">
        <v>2</v>
      </c>
      <c r="M2" s="1">
        <v>1</v>
      </c>
      <c r="N2" s="1">
        <v>0</v>
      </c>
      <c r="P2" s="6" t="s">
        <v>2</v>
      </c>
      <c r="Q2" s="6" t="s">
        <v>1</v>
      </c>
      <c r="R2" s="6" t="s">
        <v>0</v>
      </c>
      <c r="S2" s="6" t="s">
        <v>9</v>
      </c>
      <c r="T2" s="6" t="s">
        <v>10</v>
      </c>
    </row>
    <row r="3" spans="1:20" ht="16.5" customHeight="1" x14ac:dyDescent="0.3">
      <c r="A3" s="1" t="s">
        <v>3</v>
      </c>
      <c r="B3" s="1">
        <v>7</v>
      </c>
      <c r="D3" s="9" t="s">
        <v>6</v>
      </c>
      <c r="E3" s="1">
        <v>8</v>
      </c>
      <c r="F3" s="3">
        <f t="array" aca="1" ref="F3" ca="1">(SUMPRODUCT(--($B$1/ROW(INDIRECT((IF($B$2-$E3+1&lt;1,1,$B$2-$E3+1))&amp;":"&amp;$B$2))))+SUMPRODUCT(--($B$1/ROW(INDIRECT((IF($B$3-F$2+1&lt;1,1,$B$3-F$2+1))&amp;":"&amp;$B$3)))))*$B$5</f>
        <v>10970342.857142858</v>
      </c>
      <c r="G3" s="3">
        <f t="array" aca="1" ref="G3" ca="1">(SUMPRODUCT(--($B$1/ROW(INDIRECT((IF($B$2-$E3+1&lt;1,1,$B$2-$E3+1))&amp;":"&amp;$B$2))))+SUMPRODUCT(--($B$1/ROW(INDIRECT((IF($B$3-G$2+1&lt;1,1,$B$3-G$2+1))&amp;":"&amp;$B$3)))))*$B$5</f>
        <v>10970342.857142858</v>
      </c>
      <c r="H3" s="3">
        <f t="array" aca="1" ref="H3" ca="1">(SUMPRODUCT(--($B$1/ROW(INDIRECT((IF($B$2-$E3+1&lt;1,1,$B$2-$E3+1))&amp;":"&amp;$B$2))))+SUMPRODUCT(--($B$1/ROW(INDIRECT((IF($B$3-H$2+1&lt;1,1,$B$3-H$2+1))&amp;":"&amp;$B$3)))))*$B$5</f>
        <v>8624342.8571428563</v>
      </c>
      <c r="I3" s="3">
        <f t="array" aca="1" ref="I3" ca="1">(SUMPRODUCT(--($B$1/ROW(INDIRECT((IF($B$2-$E3+1&lt;1,1,$B$2-$E3+1))&amp;":"&amp;$B$2))))+SUMPRODUCT(--($B$1/ROW(INDIRECT((IF($B$3-I$2+1&lt;1,1,$B$3-I$2+1))&amp;":"&amp;$B$3)))))*$B$5</f>
        <v>7451342.8571428582</v>
      </c>
      <c r="J3" s="3">
        <f t="array" aca="1" ref="J3" ca="1">(SUMPRODUCT(--($B$1/ROW(INDIRECT((IF($B$2-$E3+1&lt;1,1,$B$2-$E3+1))&amp;":"&amp;$B$2))))+SUMPRODUCT(--($B$1/ROW(INDIRECT((IF($B$3-J$2+1&lt;1,1,$B$3-J$2+1))&amp;":"&amp;$B$3)))))*$B$5</f>
        <v>6669342.8571428582</v>
      </c>
      <c r="K3" s="3">
        <f t="array" aca="1" ref="K3" ca="1">(SUMPRODUCT(--($B$1/ROW(INDIRECT((IF($B$2-$E3+1&lt;1,1,$B$2-$E3+1))&amp;":"&amp;$B$2))))+SUMPRODUCT(--($B$1/ROW(INDIRECT((IF($B$3-K$2+1&lt;1,1,$B$3-K$2+1))&amp;":"&amp;$B$3)))))*$B$5</f>
        <v>6082842.8571428582</v>
      </c>
      <c r="L3" s="3">
        <f t="array" aca="1" ref="L3" ca="1">(SUMPRODUCT(--($B$1/ROW(INDIRECT((IF($B$2-$E3+1&lt;1,1,$B$2-$E3+1))&amp;":"&amp;$B$2))))+SUMPRODUCT(--($B$1/ROW(INDIRECT((IF($B$3-L$2+1&lt;1,1,$B$3-L$2+1))&amp;":"&amp;$B$3)))))*$B$5</f>
        <v>5613642.8571428573</v>
      </c>
      <c r="M3" s="3">
        <f t="array" aca="1" ref="M3" ca="1">(SUMPRODUCT(--($B$1/ROW(INDIRECT((IF($B$2-$E3+1&lt;1,1,$B$2-$E3+1))&amp;":"&amp;$B$2))))+SUMPRODUCT(--($B$1/ROW(INDIRECT((IF($B$3-M$2+1&lt;1,1,$B$3-M$2+1))&amp;":"&amp;$B$3)))))*$B$5</f>
        <v>5222642.8571428582</v>
      </c>
      <c r="N3" s="3">
        <f ca="1">(SUMPRODUCT(--($B$1/ROW(INDIRECT((IF($B$2-$E3+1&lt;1,1,$B$2-$E3+1))&amp;":"&amp;$B$2)))))*$B$5</f>
        <v>4887500.0000000009</v>
      </c>
      <c r="P3" s="6">
        <v>8</v>
      </c>
      <c r="Q3" s="6">
        <v>8</v>
      </c>
      <c r="R3" s="7">
        <f ca="1">(SUMPRODUCT(--($B$1/ROW(INDIRECT((IF($B$2-$P3+1&lt;1,1,$B$2-$P3+1))&amp;":"&amp;$B$2))))+SUMPRODUCT(--($B$1/ROW(INDIRECT((IF($B$3-$Q3+1&lt;1,1,$B$3-$Q3+1))&amp;":"&amp;$B$3)))))*138000</f>
        <v>10970342.857142858</v>
      </c>
      <c r="S3" s="8">
        <f>IF(AND($P3&lt;=$B$2,$Q3&lt;=$B$3,11-($P3+$Q3)&lt;=$B$4),R3,999999999)</f>
        <v>999999999</v>
      </c>
      <c r="T3" s="8">
        <f ca="1">MIN(S3:S83)</f>
        <v>3150342.8571428573</v>
      </c>
    </row>
    <row r="4" spans="1:20" x14ac:dyDescent="0.3">
      <c r="A4" s="1" t="s">
        <v>8</v>
      </c>
      <c r="B4" s="1">
        <v>5</v>
      </c>
      <c r="D4" s="9"/>
      <c r="E4" s="1">
        <v>7</v>
      </c>
      <c r="F4" s="3">
        <f t="array" aca="1" ref="F4" ca="1">(SUMPRODUCT(--($B$1/ROW(INDIRECT((IF($B$2-$E4+1&lt;1,1,$B$2-$E4+1))&amp;":"&amp;$B$2))))+SUMPRODUCT(--($B$1/ROW(INDIRECT((IF($B$3-F$2+1&lt;1,1,$B$3-F$2+1))&amp;":"&amp;$B$3)))))*$B$5</f>
        <v>10970342.857142858</v>
      </c>
      <c r="G4" s="3">
        <f t="array" aca="1" ref="G4" ca="1">(SUMPRODUCT(--($B$1/ROW(INDIRECT((IF($B$2-$E4+1&lt;1,1,$B$2-$E4+1))&amp;":"&amp;$B$2))))+SUMPRODUCT(--($B$1/ROW(INDIRECT((IF($B$3-G$2+1&lt;1,1,$B$3-G$2+1))&amp;":"&amp;$B$3)))))*$B$5</f>
        <v>10970342.857142858</v>
      </c>
      <c r="H4" s="3">
        <f t="array" aca="1" ref="H4" ca="1">(SUMPRODUCT(--($B$1/ROW(INDIRECT((IF($B$2-$E4+1&lt;1,1,$B$2-$E4+1))&amp;":"&amp;$B$2))))+SUMPRODUCT(--($B$1/ROW(INDIRECT((IF($B$3-H$2+1&lt;1,1,$B$3-H$2+1))&amp;":"&amp;$B$3)))))*$B$5</f>
        <v>8624342.8571428563</v>
      </c>
      <c r="I4" s="3">
        <f t="array" aca="1" ref="I4" ca="1">(SUMPRODUCT(--($B$1/ROW(INDIRECT((IF($B$2-$E4+1&lt;1,1,$B$2-$E4+1))&amp;":"&amp;$B$2))))+SUMPRODUCT(--($B$1/ROW(INDIRECT((IF($B$3-I$2+1&lt;1,1,$B$3-I$2+1))&amp;":"&amp;$B$3)))))*$B$5</f>
        <v>7451342.8571428582</v>
      </c>
      <c r="J4" s="3">
        <f t="array" aca="1" ref="J4" ca="1">(SUMPRODUCT(--($B$1/ROW(INDIRECT((IF($B$2-$E4+1&lt;1,1,$B$2-$E4+1))&amp;":"&amp;$B$2))))+SUMPRODUCT(--($B$1/ROW(INDIRECT((IF($B$3-J$2+1&lt;1,1,$B$3-J$2+1))&amp;":"&amp;$B$3)))))*$B$5</f>
        <v>6669342.8571428582</v>
      </c>
      <c r="K4" s="3">
        <f t="array" aca="1" ref="K4" ca="1">(SUMPRODUCT(--($B$1/ROW(INDIRECT((IF($B$2-$E4+1&lt;1,1,$B$2-$E4+1))&amp;":"&amp;$B$2))))+SUMPRODUCT(--($B$1/ROW(INDIRECT((IF($B$3-K$2+1&lt;1,1,$B$3-K$2+1))&amp;":"&amp;$B$3)))))*$B$5</f>
        <v>6082842.8571428582</v>
      </c>
      <c r="L4" s="3">
        <f t="array" aca="1" ref="L4" ca="1">(SUMPRODUCT(--($B$1/ROW(INDIRECT((IF($B$2-$E4+1&lt;1,1,$B$2-$E4+1))&amp;":"&amp;$B$2))))+SUMPRODUCT(--($B$1/ROW(INDIRECT((IF($B$3-L$2+1&lt;1,1,$B$3-L$2+1))&amp;":"&amp;$B$3)))))*$B$5</f>
        <v>5613642.8571428573</v>
      </c>
      <c r="M4" s="3">
        <f t="array" aca="1" ref="M4" ca="1">(SUMPRODUCT(--($B$1/ROW(INDIRECT((IF($B$2-$E4+1&lt;1,1,$B$2-$E4+1))&amp;":"&amp;$B$2))))+SUMPRODUCT(--($B$1/ROW(INDIRECT((IF($B$3-M$2+1&lt;1,1,$B$3-M$2+1))&amp;":"&amp;$B$3)))))*$B$5</f>
        <v>5222642.8571428582</v>
      </c>
      <c r="N4" s="3">
        <f t="shared" ref="N4:N10" ca="1" si="0">(SUMPRODUCT(--($B$1/ROW(INDIRECT((IF($B$2-$E4+1&lt;1,1,$B$2-$E4+1))&amp;":"&amp;$B$2)))))*$B$5</f>
        <v>4887500.0000000009</v>
      </c>
      <c r="P4" s="6">
        <v>8</v>
      </c>
      <c r="Q4" s="6">
        <v>7</v>
      </c>
      <c r="R4" s="7">
        <f t="shared" ref="R4:R67" ca="1" si="1">(SUMPRODUCT(--($B$1/ROW(INDIRECT((IF($B$2-$P4+1&lt;1,1,$B$2-$P4+1))&amp;":"&amp;$B$2))))+SUMPRODUCT(--($B$1/ROW(INDIRECT((IF($B$3-$Q4+1&lt;1,1,$B$3-$Q4+1))&amp;":"&amp;$B$3)))))*138000</f>
        <v>10970342.857142858</v>
      </c>
      <c r="S4" s="8">
        <f t="shared" ref="S4:S67" si="2">IF(AND($P4&lt;=$B$2,$Q4&lt;=$B$3,11-($P4+$Q4)&lt;=$B$4),R4,999999999)</f>
        <v>999999999</v>
      </c>
    </row>
    <row r="5" spans="1:20" x14ac:dyDescent="0.3">
      <c r="A5" s="11" t="s">
        <v>11</v>
      </c>
      <c r="B5" s="11">
        <v>138000</v>
      </c>
      <c r="D5" s="9"/>
      <c r="E5" s="1">
        <v>6</v>
      </c>
      <c r="F5" s="3">
        <f t="array" aca="1" ref="F5" ca="1">(SUMPRODUCT(--($B$1/ROW(INDIRECT((IF($B$2-$E5+1&lt;1,1,$B$2-$E5+1))&amp;":"&amp;$B$2))))+SUMPRODUCT(--($B$1/ROW(INDIRECT((IF($B$3-F$2+1&lt;1,1,$B$3-F$2+1))&amp;":"&amp;$B$3)))))*$B$5</f>
        <v>10970342.857142858</v>
      </c>
      <c r="G5" s="3">
        <f t="array" aca="1" ref="G5" ca="1">(SUMPRODUCT(--($B$1/ROW(INDIRECT((IF($B$2-$E5+1&lt;1,1,$B$2-$E5+1))&amp;":"&amp;$B$2))))+SUMPRODUCT(--($B$1/ROW(INDIRECT((IF($B$3-G$2+1&lt;1,1,$B$3-G$2+1))&amp;":"&amp;$B$3)))))*$B$5</f>
        <v>10970342.857142858</v>
      </c>
      <c r="H5" s="3">
        <f t="array" aca="1" ref="H5" ca="1">(SUMPRODUCT(--($B$1/ROW(INDIRECT((IF($B$2-$E5+1&lt;1,1,$B$2-$E5+1))&amp;":"&amp;$B$2))))+SUMPRODUCT(--($B$1/ROW(INDIRECT((IF($B$3-H$2+1&lt;1,1,$B$3-H$2+1))&amp;":"&amp;$B$3)))))*$B$5</f>
        <v>8624342.8571428563</v>
      </c>
      <c r="I5" s="3">
        <f t="array" aca="1" ref="I5" ca="1">(SUMPRODUCT(--($B$1/ROW(INDIRECT((IF($B$2-$E5+1&lt;1,1,$B$2-$E5+1))&amp;":"&amp;$B$2))))+SUMPRODUCT(--($B$1/ROW(INDIRECT((IF($B$3-I$2+1&lt;1,1,$B$3-I$2+1))&amp;":"&amp;$B$3)))))*$B$5</f>
        <v>7451342.8571428582</v>
      </c>
      <c r="J5" s="3">
        <f t="array" aca="1" ref="J5" ca="1">(SUMPRODUCT(--($B$1/ROW(INDIRECT((IF($B$2-$E5+1&lt;1,1,$B$2-$E5+1))&amp;":"&amp;$B$2))))+SUMPRODUCT(--($B$1/ROW(INDIRECT((IF($B$3-J$2+1&lt;1,1,$B$3-J$2+1))&amp;":"&amp;$B$3)))))*$B$5</f>
        <v>6669342.8571428582</v>
      </c>
      <c r="K5" s="3">
        <f t="array" aca="1" ref="K5" ca="1">(SUMPRODUCT(--($B$1/ROW(INDIRECT((IF($B$2-$E5+1&lt;1,1,$B$2-$E5+1))&amp;":"&amp;$B$2))))+SUMPRODUCT(--($B$1/ROW(INDIRECT((IF($B$3-K$2+1&lt;1,1,$B$3-K$2+1))&amp;":"&amp;$B$3)))))*$B$5</f>
        <v>6082842.8571428582</v>
      </c>
      <c r="L5" s="3">
        <f t="array" aca="1" ref="L5" ca="1">(SUMPRODUCT(--($B$1/ROW(INDIRECT((IF($B$2-$E5+1&lt;1,1,$B$2-$E5+1))&amp;":"&amp;$B$2))))+SUMPRODUCT(--($B$1/ROW(INDIRECT((IF($B$3-L$2+1&lt;1,1,$B$3-L$2+1))&amp;":"&amp;$B$3)))))*$B$5</f>
        <v>5613642.8571428573</v>
      </c>
      <c r="M5" s="3">
        <f t="array" aca="1" ref="M5" ca="1">(SUMPRODUCT(--($B$1/ROW(INDIRECT((IF($B$2-$E5+1&lt;1,1,$B$2-$E5+1))&amp;":"&amp;$B$2))))+SUMPRODUCT(--($B$1/ROW(INDIRECT((IF($B$3-M$2+1&lt;1,1,$B$3-M$2+1))&amp;":"&amp;$B$3)))))*$B$5</f>
        <v>5222642.8571428582</v>
      </c>
      <c r="N5" s="3">
        <f t="shared" ca="1" si="0"/>
        <v>4887500.0000000009</v>
      </c>
      <c r="P5" s="6">
        <v>8</v>
      </c>
      <c r="Q5" s="6">
        <v>6</v>
      </c>
      <c r="R5" s="7">
        <f t="shared" ca="1" si="1"/>
        <v>8624342.8571428563</v>
      </c>
      <c r="S5" s="8">
        <f t="shared" si="2"/>
        <v>999999999</v>
      </c>
    </row>
    <row r="6" spans="1:20" x14ac:dyDescent="0.3">
      <c r="D6" s="9"/>
      <c r="E6" s="1">
        <v>5</v>
      </c>
      <c r="F6" s="3">
        <f t="array" aca="1" ref="F6" ca="1">(SUMPRODUCT(--($B$1/ROW(INDIRECT((IF($B$2-$E6+1&lt;1,1,$B$2-$E6+1))&amp;":"&amp;$B$2))))+SUMPRODUCT(--($B$1/ROW(INDIRECT((IF($B$3-F$2+1&lt;1,1,$B$3-F$2+1))&amp;":"&amp;$B$3)))))*$B$5</f>
        <v>10970342.857142858</v>
      </c>
      <c r="G6" s="3">
        <f t="array" aca="1" ref="G6" ca="1">(SUMPRODUCT(--($B$1/ROW(INDIRECT((IF($B$2-$E6+1&lt;1,1,$B$2-$E6+1))&amp;":"&amp;$B$2))))+SUMPRODUCT(--($B$1/ROW(INDIRECT((IF($B$3-G$2+1&lt;1,1,$B$3-G$2+1))&amp;":"&amp;$B$3)))))*$B$5</f>
        <v>10970342.857142858</v>
      </c>
      <c r="H6" s="3">
        <f t="array" aca="1" ref="H6" ca="1">(SUMPRODUCT(--($B$1/ROW(INDIRECT((IF($B$2-$E6+1&lt;1,1,$B$2-$E6+1))&amp;":"&amp;$B$2))))+SUMPRODUCT(--($B$1/ROW(INDIRECT((IF($B$3-H$2+1&lt;1,1,$B$3-H$2+1))&amp;":"&amp;$B$3)))))*$B$5</f>
        <v>8624342.8571428563</v>
      </c>
      <c r="I6" s="3">
        <f t="array" aca="1" ref="I6" ca="1">(SUMPRODUCT(--($B$1/ROW(INDIRECT((IF($B$2-$E6+1&lt;1,1,$B$2-$E6+1))&amp;":"&amp;$B$2))))+SUMPRODUCT(--($B$1/ROW(INDIRECT((IF($B$3-I$2+1&lt;1,1,$B$3-I$2+1))&amp;":"&amp;$B$3)))))*$B$5</f>
        <v>7451342.8571428582</v>
      </c>
      <c r="J6" s="3">
        <f t="array" aca="1" ref="J6" ca="1">(SUMPRODUCT(--($B$1/ROW(INDIRECT((IF($B$2-$E6+1&lt;1,1,$B$2-$E6+1))&amp;":"&amp;$B$2))))+SUMPRODUCT(--($B$1/ROW(INDIRECT((IF($B$3-J$2+1&lt;1,1,$B$3-J$2+1))&amp;":"&amp;$B$3)))))*$B$5</f>
        <v>6669342.8571428582</v>
      </c>
      <c r="K6" s="3">
        <f t="array" aca="1" ref="K6" ca="1">(SUMPRODUCT(--($B$1/ROW(INDIRECT((IF($B$2-$E6+1&lt;1,1,$B$2-$E6+1))&amp;":"&amp;$B$2))))+SUMPRODUCT(--($B$1/ROW(INDIRECT((IF($B$3-K$2+1&lt;1,1,$B$3-K$2+1))&amp;":"&amp;$B$3)))))*$B$5</f>
        <v>6082842.8571428582</v>
      </c>
      <c r="L6" s="3">
        <f t="array" aca="1" ref="L6" ca="1">(SUMPRODUCT(--($B$1/ROW(INDIRECT((IF($B$2-$E6+1&lt;1,1,$B$2-$E6+1))&amp;":"&amp;$B$2))))+SUMPRODUCT(--($B$1/ROW(INDIRECT((IF($B$3-L$2+1&lt;1,1,$B$3-L$2+1))&amp;":"&amp;$B$3)))))*$B$5</f>
        <v>5613642.8571428573</v>
      </c>
      <c r="M6" s="3">
        <f t="array" aca="1" ref="M6" ca="1">(SUMPRODUCT(--($B$1/ROW(INDIRECT((IF($B$2-$E6+1&lt;1,1,$B$2-$E6+1))&amp;":"&amp;$B$2))))+SUMPRODUCT(--($B$1/ROW(INDIRECT((IF($B$3-M$2+1&lt;1,1,$B$3-M$2+1))&amp;":"&amp;$B$3)))))*$B$5</f>
        <v>5222642.8571428582</v>
      </c>
      <c r="N6" s="3">
        <f t="shared" ca="1" si="0"/>
        <v>4887500.0000000009</v>
      </c>
      <c r="P6" s="6">
        <v>8</v>
      </c>
      <c r="Q6" s="6">
        <v>5</v>
      </c>
      <c r="R6" s="7">
        <f t="shared" ca="1" si="1"/>
        <v>7451342.8571428582</v>
      </c>
      <c r="S6" s="8">
        <f t="shared" si="2"/>
        <v>999999999</v>
      </c>
    </row>
    <row r="7" spans="1:20" x14ac:dyDescent="0.3">
      <c r="D7" s="9"/>
      <c r="E7" s="1">
        <v>4</v>
      </c>
      <c r="F7" s="3">
        <f t="array" aca="1" ref="F7" ca="1">(SUMPRODUCT(--($B$1/ROW(INDIRECT((IF($B$2-$E7+1&lt;1,1,$B$2-$E7+1))&amp;":"&amp;$B$2))))+SUMPRODUCT(--($B$1/ROW(INDIRECT((IF($B$3-F$2+1&lt;1,1,$B$3-F$2+1))&amp;":"&amp;$B$3)))))*$B$5</f>
        <v>10970342.857142858</v>
      </c>
      <c r="G7" s="3">
        <f t="array" aca="1" ref="G7" ca="1">(SUMPRODUCT(--($B$1/ROW(INDIRECT((IF($B$2-$E7+1&lt;1,1,$B$2-$E7+1))&amp;":"&amp;$B$2))))+SUMPRODUCT(--($B$1/ROW(INDIRECT((IF($B$3-G$2+1&lt;1,1,$B$3-G$2+1))&amp;":"&amp;$B$3)))))*$B$5</f>
        <v>10970342.857142858</v>
      </c>
      <c r="H7" s="3">
        <f t="array" aca="1" ref="H7" ca="1">(SUMPRODUCT(--($B$1/ROW(INDIRECT((IF($B$2-$E7+1&lt;1,1,$B$2-$E7+1))&amp;":"&amp;$B$2))))+SUMPRODUCT(--($B$1/ROW(INDIRECT((IF($B$3-H$2+1&lt;1,1,$B$3-H$2+1))&amp;":"&amp;$B$3)))))*$B$5</f>
        <v>8624342.8571428563</v>
      </c>
      <c r="I7" s="3">
        <f t="array" aca="1" ref="I7" ca="1">(SUMPRODUCT(--($B$1/ROW(INDIRECT((IF($B$2-$E7+1&lt;1,1,$B$2-$E7+1))&amp;":"&amp;$B$2))))+SUMPRODUCT(--($B$1/ROW(INDIRECT((IF($B$3-I$2+1&lt;1,1,$B$3-I$2+1))&amp;":"&amp;$B$3)))))*$B$5</f>
        <v>7451342.8571428582</v>
      </c>
      <c r="J7" s="3">
        <f t="array" aca="1" ref="J7" ca="1">(SUMPRODUCT(--($B$1/ROW(INDIRECT((IF($B$2-$E7+1&lt;1,1,$B$2-$E7+1))&amp;":"&amp;$B$2))))+SUMPRODUCT(--($B$1/ROW(INDIRECT((IF($B$3-J$2+1&lt;1,1,$B$3-J$2+1))&amp;":"&amp;$B$3)))))*$B$5</f>
        <v>6669342.8571428582</v>
      </c>
      <c r="K7" s="3">
        <f t="array" aca="1" ref="K7" ca="1">(SUMPRODUCT(--($B$1/ROW(INDIRECT((IF($B$2-$E7+1&lt;1,1,$B$2-$E7+1))&amp;":"&amp;$B$2))))+SUMPRODUCT(--($B$1/ROW(INDIRECT((IF($B$3-K$2+1&lt;1,1,$B$3-K$2+1))&amp;":"&amp;$B$3)))))*$B$5</f>
        <v>6082842.8571428582</v>
      </c>
      <c r="L7" s="3">
        <f t="array" aca="1" ref="L7" ca="1">(SUMPRODUCT(--($B$1/ROW(INDIRECT((IF($B$2-$E7+1&lt;1,1,$B$2-$E7+1))&amp;":"&amp;$B$2))))+SUMPRODUCT(--($B$1/ROW(INDIRECT((IF($B$3-L$2+1&lt;1,1,$B$3-L$2+1))&amp;":"&amp;$B$3)))))*$B$5</f>
        <v>5613642.8571428573</v>
      </c>
      <c r="M7" s="3">
        <f t="array" aca="1" ref="M7" ca="1">(SUMPRODUCT(--($B$1/ROW(INDIRECT((IF($B$2-$E7+1&lt;1,1,$B$2-$E7+1))&amp;":"&amp;$B$2))))+SUMPRODUCT(--($B$1/ROW(INDIRECT((IF($B$3-M$2+1&lt;1,1,$B$3-M$2+1))&amp;":"&amp;$B$3)))))*$B$5</f>
        <v>5222642.8571428582</v>
      </c>
      <c r="N7" s="3">
        <f t="shared" ca="1" si="0"/>
        <v>4887500.0000000009</v>
      </c>
      <c r="P7" s="6">
        <v>8</v>
      </c>
      <c r="Q7" s="6">
        <v>4</v>
      </c>
      <c r="R7" s="7">
        <f t="shared" ca="1" si="1"/>
        <v>6669342.8571428582</v>
      </c>
      <c r="S7" s="8">
        <f t="shared" si="2"/>
        <v>999999999</v>
      </c>
    </row>
    <row r="8" spans="1:20" x14ac:dyDescent="0.3">
      <c r="D8" s="9"/>
      <c r="E8" s="1">
        <v>3</v>
      </c>
      <c r="F8" s="3">
        <f t="array" aca="1" ref="F8" ca="1">(SUMPRODUCT(--($B$1/ROW(INDIRECT((IF($B$2-$E8+1&lt;1,1,$B$2-$E8+1))&amp;":"&amp;$B$2))))+SUMPRODUCT(--($B$1/ROW(INDIRECT((IF($B$3-F$2+1&lt;1,1,$B$3-F$2+1))&amp;":"&amp;$B$3)))))*$B$5</f>
        <v>8624342.8571428582</v>
      </c>
      <c r="G8" s="3">
        <f t="array" aca="1" ref="G8" ca="1">(SUMPRODUCT(--($B$1/ROW(INDIRECT((IF($B$2-$E8+1&lt;1,1,$B$2-$E8+1))&amp;":"&amp;$B$2))))+SUMPRODUCT(--($B$1/ROW(INDIRECT((IF($B$3-G$2+1&lt;1,1,$B$3-G$2+1))&amp;":"&amp;$B$3)))))*$B$5</f>
        <v>8624342.8571428582</v>
      </c>
      <c r="H8" s="3">
        <f t="array" aca="1" ref="H8" ca="1">(SUMPRODUCT(--($B$1/ROW(INDIRECT((IF($B$2-$E8+1&lt;1,1,$B$2-$E8+1))&amp;":"&amp;$B$2))))+SUMPRODUCT(--($B$1/ROW(INDIRECT((IF($B$3-H$2+1&lt;1,1,$B$3-H$2+1))&amp;":"&amp;$B$3)))))*$B$5</f>
        <v>6278342.8571428573</v>
      </c>
      <c r="I8" s="3">
        <f t="array" aca="1" ref="I8" ca="1">(SUMPRODUCT(--($B$1/ROW(INDIRECT((IF($B$2-$E8+1&lt;1,1,$B$2-$E8+1))&amp;":"&amp;$B$2))))+SUMPRODUCT(--($B$1/ROW(INDIRECT((IF($B$3-I$2+1&lt;1,1,$B$3-I$2+1))&amp;":"&amp;$B$3)))))*$B$5</f>
        <v>5105342.8571428573</v>
      </c>
      <c r="J8" s="3">
        <f t="array" aca="1" ref="J8" ca="1">(SUMPRODUCT(--($B$1/ROW(INDIRECT((IF($B$2-$E8+1&lt;1,1,$B$2-$E8+1))&amp;":"&amp;$B$2))))+SUMPRODUCT(--($B$1/ROW(INDIRECT((IF($B$3-J$2+1&lt;1,1,$B$3-J$2+1))&amp;":"&amp;$B$3)))))*$B$5</f>
        <v>4323342.8571428573</v>
      </c>
      <c r="K8" s="3">
        <f t="array" aca="1" ref="K8" ca="1">(SUMPRODUCT(--($B$1/ROW(INDIRECT((IF($B$2-$E8+1&lt;1,1,$B$2-$E8+1))&amp;":"&amp;$B$2))))+SUMPRODUCT(--($B$1/ROW(INDIRECT((IF($B$3-K$2+1&lt;1,1,$B$3-K$2+1))&amp;":"&amp;$B$3)))))*$B$5</f>
        <v>3736842.8571428573</v>
      </c>
      <c r="L8" s="3">
        <f t="array" aca="1" ref="L8" ca="1">(SUMPRODUCT(--($B$1/ROW(INDIRECT((IF($B$2-$E8+1&lt;1,1,$B$2-$E8+1))&amp;":"&amp;$B$2))))+SUMPRODUCT(--($B$1/ROW(INDIRECT((IF($B$3-L$2+1&lt;1,1,$B$3-L$2+1))&amp;":"&amp;$B$3)))))*$B$5</f>
        <v>3267642.8571428573</v>
      </c>
      <c r="M8" s="3">
        <f t="array" aca="1" ref="M8" ca="1">(SUMPRODUCT(--($B$1/ROW(INDIRECT((IF($B$2-$E8+1&lt;1,1,$B$2-$E8+1))&amp;":"&amp;$B$2))))+SUMPRODUCT(--($B$1/ROW(INDIRECT((IF($B$3-M$2+1&lt;1,1,$B$3-M$2+1))&amp;":"&amp;$B$3)))))*$B$5</f>
        <v>2876642.8571428573</v>
      </c>
      <c r="N8" s="3">
        <f t="shared" ca="1" si="0"/>
        <v>2541500</v>
      </c>
      <c r="P8" s="6">
        <v>8</v>
      </c>
      <c r="Q8" s="6">
        <v>3</v>
      </c>
      <c r="R8" s="7">
        <f t="shared" ca="1" si="1"/>
        <v>6082842.8571428582</v>
      </c>
      <c r="S8" s="8">
        <f t="shared" si="2"/>
        <v>999999999</v>
      </c>
    </row>
    <row r="9" spans="1:20" x14ac:dyDescent="0.3">
      <c r="D9" s="9"/>
      <c r="E9" s="1">
        <v>2</v>
      </c>
      <c r="F9" s="3">
        <f t="array" aca="1" ref="F9" ca="1">(SUMPRODUCT(--($B$1/ROW(INDIRECT((IF($B$2-$E9+1&lt;1,1,$B$2-$E9+1))&amp;":"&amp;$B$2))))+SUMPRODUCT(--($B$1/ROW(INDIRECT((IF($B$3-F$2+1&lt;1,1,$B$3-F$2+1))&amp;":"&amp;$B$3)))))*$B$5</f>
        <v>7451342.8571428591</v>
      </c>
      <c r="G9" s="3">
        <f t="array" aca="1" ref="G9" ca="1">(SUMPRODUCT(--($B$1/ROW(INDIRECT((IF($B$2-$E9+1&lt;1,1,$B$2-$E9+1))&amp;":"&amp;$B$2))))+SUMPRODUCT(--($B$1/ROW(INDIRECT((IF($B$3-G$2+1&lt;1,1,$B$3-G$2+1))&amp;":"&amp;$B$3)))))*$B$5</f>
        <v>7451342.8571428591</v>
      </c>
      <c r="H9" s="3">
        <f t="array" aca="1" ref="H9" ca="1">(SUMPRODUCT(--($B$1/ROW(INDIRECT((IF($B$2-$E9+1&lt;1,1,$B$2-$E9+1))&amp;":"&amp;$B$2))))+SUMPRODUCT(--($B$1/ROW(INDIRECT((IF($B$3-H$2+1&lt;1,1,$B$3-H$2+1))&amp;":"&amp;$B$3)))))*$B$5</f>
        <v>5105342.8571428573</v>
      </c>
      <c r="I9" s="3">
        <f t="array" aca="1" ref="I9" ca="1">(SUMPRODUCT(--($B$1/ROW(INDIRECT((IF($B$2-$E9+1&lt;1,1,$B$2-$E9+1))&amp;":"&amp;$B$2))))+SUMPRODUCT(--($B$1/ROW(INDIRECT((IF($B$3-I$2+1&lt;1,1,$B$3-I$2+1))&amp;":"&amp;$B$3)))))*$B$5</f>
        <v>3932342.8571428573</v>
      </c>
      <c r="J9" s="3">
        <f t="array" aca="1" ref="J9" ca="1">(SUMPRODUCT(--($B$1/ROW(INDIRECT((IF($B$2-$E9+1&lt;1,1,$B$2-$E9+1))&amp;":"&amp;$B$2))))+SUMPRODUCT(--($B$1/ROW(INDIRECT((IF($B$3-J$2+1&lt;1,1,$B$3-J$2+1))&amp;":"&amp;$B$3)))))*$B$5</f>
        <v>3150342.8571428573</v>
      </c>
      <c r="K9" s="3">
        <f t="array" aca="1" ref="K9" ca="1">(SUMPRODUCT(--($B$1/ROW(INDIRECT((IF($B$2-$E9+1&lt;1,1,$B$2-$E9+1))&amp;":"&amp;$B$2))))+SUMPRODUCT(--($B$1/ROW(INDIRECT((IF($B$3-K$2+1&lt;1,1,$B$3-K$2+1))&amp;":"&amp;$B$3)))))*$B$5</f>
        <v>2563842.8571428573</v>
      </c>
      <c r="L9" s="3">
        <f t="array" aca="1" ref="L9" ca="1">(SUMPRODUCT(--($B$1/ROW(INDIRECT((IF($B$2-$E9+1&lt;1,1,$B$2-$E9+1))&amp;":"&amp;$B$2))))+SUMPRODUCT(--($B$1/ROW(INDIRECT((IF($B$3-L$2+1&lt;1,1,$B$3-L$2+1))&amp;":"&amp;$B$3)))))*$B$5</f>
        <v>2094642.8571428575</v>
      </c>
      <c r="M9" s="3">
        <f t="array" aca="1" ref="M9" ca="1">(SUMPRODUCT(--($B$1/ROW(INDIRECT((IF($B$2-$E9+1&lt;1,1,$B$2-$E9+1))&amp;":"&amp;$B$2))))+SUMPRODUCT(--($B$1/ROW(INDIRECT((IF($B$3-M$2+1&lt;1,1,$B$3-M$2+1))&amp;":"&amp;$B$3)))))*$B$5</f>
        <v>1703642.8571428573</v>
      </c>
      <c r="N9" s="3">
        <f t="shared" ca="1" si="0"/>
        <v>1368500.0000000002</v>
      </c>
      <c r="P9" s="6">
        <v>8</v>
      </c>
      <c r="Q9" s="6">
        <v>2</v>
      </c>
      <c r="R9" s="7">
        <f t="shared" ca="1" si="1"/>
        <v>5613642.8571428573</v>
      </c>
      <c r="S9" s="8">
        <f t="shared" si="2"/>
        <v>999999999</v>
      </c>
    </row>
    <row r="10" spans="1:20" x14ac:dyDescent="0.3">
      <c r="D10" s="9"/>
      <c r="E10" s="1">
        <v>1</v>
      </c>
      <c r="F10" s="3">
        <f t="array" aca="1" ref="F10" ca="1">(SUMPRODUCT(--($B$1/ROW(INDIRECT((IF($B$2-$E10+1&lt;1,1,$B$2-$E10+1))&amp;":"&amp;$B$2))))+SUMPRODUCT(--($B$1/ROW(INDIRECT((IF($B$3-F$2+1&lt;1,1,$B$3-F$2+1))&amp;":"&amp;$B$3)))))*$B$5</f>
        <v>6669342.8571428582</v>
      </c>
      <c r="G10" s="3">
        <f t="array" aca="1" ref="G10" ca="1">(SUMPRODUCT(--($B$1/ROW(INDIRECT((IF($B$2-$E10+1&lt;1,1,$B$2-$E10+1))&amp;":"&amp;$B$2))))+SUMPRODUCT(--($B$1/ROW(INDIRECT((IF($B$3-G$2+1&lt;1,1,$B$3-G$2+1))&amp;":"&amp;$B$3)))))*$B$5</f>
        <v>6669342.8571428582</v>
      </c>
      <c r="H10" s="3">
        <f t="array" aca="1" ref="H10" ca="1">(SUMPRODUCT(--($B$1/ROW(INDIRECT((IF($B$2-$E10+1&lt;1,1,$B$2-$E10+1))&amp;":"&amp;$B$2))))+SUMPRODUCT(--($B$1/ROW(INDIRECT((IF($B$3-H$2+1&lt;1,1,$B$3-H$2+1))&amp;":"&amp;$B$3)))))*$B$5</f>
        <v>4323342.8571428563</v>
      </c>
      <c r="I10" s="3">
        <f t="array" aca="1" ref="I10" ca="1">(SUMPRODUCT(--($B$1/ROW(INDIRECT((IF($B$2-$E10+1&lt;1,1,$B$2-$E10+1))&amp;":"&amp;$B$2))))+SUMPRODUCT(--($B$1/ROW(INDIRECT((IF($B$3-I$2+1&lt;1,1,$B$3-I$2+1))&amp;":"&amp;$B$3)))))*$B$5</f>
        <v>3150342.8571428573</v>
      </c>
      <c r="J10" s="3">
        <f t="array" aca="1" ref="J10" ca="1">(SUMPRODUCT(--($B$1/ROW(INDIRECT((IF($B$2-$E10+1&lt;1,1,$B$2-$E10+1))&amp;":"&amp;$B$2))))+SUMPRODUCT(--($B$1/ROW(INDIRECT((IF($B$3-J$2+1&lt;1,1,$B$3-J$2+1))&amp;":"&amp;$B$3)))))*$B$5</f>
        <v>2368342.8571428577</v>
      </c>
      <c r="K10" s="3">
        <f t="array" aca="1" ref="K10" ca="1">(SUMPRODUCT(--($B$1/ROW(INDIRECT((IF($B$2-$E10+1&lt;1,1,$B$2-$E10+1))&amp;":"&amp;$B$2))))+SUMPRODUCT(--($B$1/ROW(INDIRECT((IF($B$3-K$2+1&lt;1,1,$B$3-K$2+1))&amp;":"&amp;$B$3)))))*$B$5</f>
        <v>1781842.857142857</v>
      </c>
      <c r="L10" s="3">
        <f t="array" aca="1" ref="L10" ca="1">(SUMPRODUCT(--($B$1/ROW(INDIRECT((IF($B$2-$E10+1&lt;1,1,$B$2-$E10+1))&amp;":"&amp;$B$2))))+SUMPRODUCT(--($B$1/ROW(INDIRECT((IF($B$3-L$2+1&lt;1,1,$B$3-L$2+1))&amp;":"&amp;$B$3)))))*$B$5</f>
        <v>1312642.8571428573</v>
      </c>
      <c r="M10" s="3">
        <f t="array" aca="1" ref="M10" ca="1">(SUMPRODUCT(--($B$1/ROW(INDIRECT((IF($B$2-$E10+1&lt;1,1,$B$2-$E10+1))&amp;":"&amp;$B$2))))+SUMPRODUCT(--($B$1/ROW(INDIRECT((IF($B$3-M$2+1&lt;1,1,$B$3-M$2+1))&amp;":"&amp;$B$3)))))*$B$5</f>
        <v>921642.85714285716</v>
      </c>
      <c r="N10" s="3">
        <f t="shared" ca="1" si="0"/>
        <v>586500</v>
      </c>
      <c r="P10" s="6">
        <v>8</v>
      </c>
      <c r="Q10" s="6">
        <v>1</v>
      </c>
      <c r="R10" s="7">
        <f t="shared" ca="1" si="1"/>
        <v>5222642.8571428582</v>
      </c>
      <c r="S10" s="8">
        <f t="shared" si="2"/>
        <v>999999999</v>
      </c>
    </row>
    <row r="11" spans="1:20" x14ac:dyDescent="0.3">
      <c r="D11" s="9"/>
      <c r="E11" s="1">
        <v>0</v>
      </c>
      <c r="F11" s="3">
        <f ca="1">SUMPRODUCT(--($B$1/ROW(INDIRECT((IF($B$3-F$2+1&lt;1,1,$B$3-F$2+1))&amp;":"&amp;$B$3))))*$B$5</f>
        <v>6082842.8571428582</v>
      </c>
      <c r="G11" s="3">
        <f t="shared" ref="G11:M11" ca="1" si="3">SUMPRODUCT(--($B$1/ROW(INDIRECT((IF($B$3-G$2+1&lt;1,1,$B$3-G$2+1))&amp;":"&amp;$B$3))))*$B$5</f>
        <v>6082842.8571428582</v>
      </c>
      <c r="H11" s="3">
        <f t="shared" ca="1" si="3"/>
        <v>3736842.8571428568</v>
      </c>
      <c r="I11" s="3">
        <f t="shared" ca="1" si="3"/>
        <v>2563842.8571428573</v>
      </c>
      <c r="J11" s="3">
        <f t="shared" ca="1" si="3"/>
        <v>1781842.8571428573</v>
      </c>
      <c r="K11" s="3">
        <f t="shared" ca="1" si="3"/>
        <v>1195342.857142857</v>
      </c>
      <c r="L11" s="3">
        <f t="shared" ca="1" si="3"/>
        <v>726142.85714285716</v>
      </c>
      <c r="M11" s="3">
        <f t="shared" ca="1" si="3"/>
        <v>335142.8571428571</v>
      </c>
      <c r="N11" s="3">
        <v>0</v>
      </c>
      <c r="P11" s="6">
        <v>8</v>
      </c>
      <c r="Q11" s="6">
        <v>0</v>
      </c>
      <c r="R11" s="7">
        <f t="shared" ca="1" si="1"/>
        <v>5515892.8571428582</v>
      </c>
      <c r="S11" s="8">
        <f t="shared" si="2"/>
        <v>999999999</v>
      </c>
    </row>
    <row r="12" spans="1:20" x14ac:dyDescent="0.3">
      <c r="G12" s="4"/>
      <c r="H12" s="4"/>
      <c r="I12" s="4"/>
      <c r="J12" s="4"/>
      <c r="K12" s="4"/>
      <c r="L12" s="4"/>
      <c r="M12" s="4"/>
      <c r="N12" s="4"/>
      <c r="P12" s="6">
        <v>7</v>
      </c>
      <c r="Q12" s="6">
        <v>8</v>
      </c>
      <c r="R12" s="7">
        <f t="shared" ca="1" si="1"/>
        <v>10970342.857142858</v>
      </c>
      <c r="S12" s="8">
        <f t="shared" si="2"/>
        <v>999999999</v>
      </c>
    </row>
    <row r="13" spans="1:20" x14ac:dyDescent="0.3">
      <c r="P13" s="6">
        <v>7</v>
      </c>
      <c r="Q13" s="6">
        <v>7</v>
      </c>
      <c r="R13" s="7">
        <f t="shared" ca="1" si="1"/>
        <v>10970342.857142858</v>
      </c>
      <c r="S13" s="8">
        <f t="shared" si="2"/>
        <v>999999999</v>
      </c>
    </row>
    <row r="14" spans="1:20" x14ac:dyDescent="0.3">
      <c r="P14" s="6">
        <v>7</v>
      </c>
      <c r="Q14" s="6">
        <v>6</v>
      </c>
      <c r="R14" s="7">
        <f t="shared" ca="1" si="1"/>
        <v>8624342.8571428563</v>
      </c>
      <c r="S14" s="8">
        <f t="shared" si="2"/>
        <v>999999999</v>
      </c>
    </row>
    <row r="15" spans="1:20" x14ac:dyDescent="0.3">
      <c r="P15" s="6">
        <v>7</v>
      </c>
      <c r="Q15" s="6">
        <v>5</v>
      </c>
      <c r="R15" s="7">
        <f t="shared" ca="1" si="1"/>
        <v>7451342.8571428582</v>
      </c>
      <c r="S15" s="8">
        <f t="shared" si="2"/>
        <v>999999999</v>
      </c>
    </row>
    <row r="16" spans="1:20" x14ac:dyDescent="0.3">
      <c r="P16" s="6">
        <v>7</v>
      </c>
      <c r="Q16" s="6">
        <v>4</v>
      </c>
      <c r="R16" s="7">
        <f t="shared" ca="1" si="1"/>
        <v>6669342.8571428582</v>
      </c>
      <c r="S16" s="8">
        <f t="shared" si="2"/>
        <v>999999999</v>
      </c>
    </row>
    <row r="17" spans="16:19" x14ac:dyDescent="0.3">
      <c r="P17" s="6">
        <v>7</v>
      </c>
      <c r="Q17" s="6">
        <v>3</v>
      </c>
      <c r="R17" s="7">
        <f t="shared" ca="1" si="1"/>
        <v>6082842.8571428582</v>
      </c>
      <c r="S17" s="8">
        <f t="shared" si="2"/>
        <v>999999999</v>
      </c>
    </row>
    <row r="18" spans="16:19" x14ac:dyDescent="0.3">
      <c r="P18" s="6">
        <v>7</v>
      </c>
      <c r="Q18" s="6">
        <v>2</v>
      </c>
      <c r="R18" s="7">
        <f t="shared" ca="1" si="1"/>
        <v>5613642.8571428573</v>
      </c>
      <c r="S18" s="8">
        <f t="shared" si="2"/>
        <v>999999999</v>
      </c>
    </row>
    <row r="19" spans="16:19" x14ac:dyDescent="0.3">
      <c r="P19" s="6">
        <v>7</v>
      </c>
      <c r="Q19" s="6">
        <v>1</v>
      </c>
      <c r="R19" s="7">
        <f t="shared" ca="1" si="1"/>
        <v>5222642.8571428582</v>
      </c>
      <c r="S19" s="8">
        <f t="shared" si="2"/>
        <v>999999999</v>
      </c>
    </row>
    <row r="20" spans="16:19" x14ac:dyDescent="0.3">
      <c r="P20" s="6">
        <v>7</v>
      </c>
      <c r="Q20" s="6">
        <v>0</v>
      </c>
      <c r="R20" s="7">
        <f t="shared" ca="1" si="1"/>
        <v>5515892.8571428582</v>
      </c>
      <c r="S20" s="8">
        <f t="shared" si="2"/>
        <v>999999999</v>
      </c>
    </row>
    <row r="21" spans="16:19" x14ac:dyDescent="0.3">
      <c r="P21" s="6">
        <v>6</v>
      </c>
      <c r="Q21" s="6">
        <v>8</v>
      </c>
      <c r="R21" s="7">
        <f t="shared" ca="1" si="1"/>
        <v>10970342.857142858</v>
      </c>
      <c r="S21" s="8">
        <f t="shared" si="2"/>
        <v>999999999</v>
      </c>
    </row>
    <row r="22" spans="16:19" x14ac:dyDescent="0.3">
      <c r="P22" s="6">
        <v>6</v>
      </c>
      <c r="Q22" s="6">
        <v>7</v>
      </c>
      <c r="R22" s="7">
        <f t="shared" ca="1" si="1"/>
        <v>10970342.857142858</v>
      </c>
      <c r="S22" s="8">
        <f t="shared" si="2"/>
        <v>999999999</v>
      </c>
    </row>
    <row r="23" spans="16:19" x14ac:dyDescent="0.3">
      <c r="P23" s="6">
        <v>6</v>
      </c>
      <c r="Q23" s="6">
        <v>6</v>
      </c>
      <c r="R23" s="7">
        <f t="shared" ca="1" si="1"/>
        <v>8624342.8571428563</v>
      </c>
      <c r="S23" s="8">
        <f t="shared" si="2"/>
        <v>999999999</v>
      </c>
    </row>
    <row r="24" spans="16:19" x14ac:dyDescent="0.3">
      <c r="P24" s="6">
        <v>6</v>
      </c>
      <c r="Q24" s="6">
        <v>5</v>
      </c>
      <c r="R24" s="7">
        <f t="shared" ca="1" si="1"/>
        <v>7451342.8571428582</v>
      </c>
      <c r="S24" s="8">
        <f t="shared" si="2"/>
        <v>999999999</v>
      </c>
    </row>
    <row r="25" spans="16:19" x14ac:dyDescent="0.3">
      <c r="P25" s="6">
        <v>6</v>
      </c>
      <c r="Q25" s="6">
        <v>4</v>
      </c>
      <c r="R25" s="7">
        <f t="shared" ca="1" si="1"/>
        <v>6669342.8571428582</v>
      </c>
      <c r="S25" s="8">
        <f t="shared" si="2"/>
        <v>999999999</v>
      </c>
    </row>
    <row r="26" spans="16:19" x14ac:dyDescent="0.3">
      <c r="P26" s="6">
        <v>6</v>
      </c>
      <c r="Q26" s="6">
        <v>3</v>
      </c>
      <c r="R26" s="7">
        <f t="shared" ca="1" si="1"/>
        <v>6082842.8571428582</v>
      </c>
      <c r="S26" s="8">
        <f t="shared" si="2"/>
        <v>999999999</v>
      </c>
    </row>
    <row r="27" spans="16:19" x14ac:dyDescent="0.3">
      <c r="P27" s="6">
        <v>6</v>
      </c>
      <c r="Q27" s="6">
        <v>2</v>
      </c>
      <c r="R27" s="7">
        <f t="shared" ca="1" si="1"/>
        <v>5613642.8571428573</v>
      </c>
      <c r="S27" s="8">
        <f t="shared" si="2"/>
        <v>999999999</v>
      </c>
    </row>
    <row r="28" spans="16:19" x14ac:dyDescent="0.3">
      <c r="P28" s="6">
        <v>6</v>
      </c>
      <c r="Q28" s="6">
        <v>1</v>
      </c>
      <c r="R28" s="7">
        <f t="shared" ca="1" si="1"/>
        <v>5222642.8571428582</v>
      </c>
      <c r="S28" s="8">
        <f t="shared" si="2"/>
        <v>999999999</v>
      </c>
    </row>
    <row r="29" spans="16:19" x14ac:dyDescent="0.3">
      <c r="P29" s="6">
        <v>6</v>
      </c>
      <c r="Q29" s="6">
        <v>0</v>
      </c>
      <c r="R29" s="7">
        <f t="shared" ca="1" si="1"/>
        <v>5515892.8571428582</v>
      </c>
      <c r="S29" s="8">
        <f t="shared" si="2"/>
        <v>999999999</v>
      </c>
    </row>
    <row r="30" spans="16:19" x14ac:dyDescent="0.3">
      <c r="P30" s="6">
        <v>5</v>
      </c>
      <c r="Q30" s="6">
        <v>8</v>
      </c>
      <c r="R30" s="7">
        <f t="shared" ca="1" si="1"/>
        <v>10970342.857142858</v>
      </c>
      <c r="S30" s="8">
        <f t="shared" si="2"/>
        <v>999999999</v>
      </c>
    </row>
    <row r="31" spans="16:19" x14ac:dyDescent="0.3">
      <c r="P31" s="6">
        <v>5</v>
      </c>
      <c r="Q31" s="6">
        <v>7</v>
      </c>
      <c r="R31" s="7">
        <f t="shared" ca="1" si="1"/>
        <v>10970342.857142858</v>
      </c>
      <c r="S31" s="8">
        <f t="shared" si="2"/>
        <v>999999999</v>
      </c>
    </row>
    <row r="32" spans="16:19" x14ac:dyDescent="0.3">
      <c r="P32" s="6">
        <v>5</v>
      </c>
      <c r="Q32" s="6">
        <v>6</v>
      </c>
      <c r="R32" s="7">
        <f t="shared" ca="1" si="1"/>
        <v>8624342.8571428563</v>
      </c>
      <c r="S32" s="8">
        <f t="shared" si="2"/>
        <v>999999999</v>
      </c>
    </row>
    <row r="33" spans="16:19" x14ac:dyDescent="0.3">
      <c r="P33" s="6">
        <v>5</v>
      </c>
      <c r="Q33" s="6">
        <v>5</v>
      </c>
      <c r="R33" s="7">
        <f t="shared" ca="1" si="1"/>
        <v>7451342.8571428582</v>
      </c>
      <c r="S33" s="8">
        <f t="shared" si="2"/>
        <v>999999999</v>
      </c>
    </row>
    <row r="34" spans="16:19" x14ac:dyDescent="0.3">
      <c r="P34" s="6">
        <v>5</v>
      </c>
      <c r="Q34" s="6">
        <v>4</v>
      </c>
      <c r="R34" s="7">
        <f t="shared" ca="1" si="1"/>
        <v>6669342.8571428582</v>
      </c>
      <c r="S34" s="8">
        <f t="shared" si="2"/>
        <v>999999999</v>
      </c>
    </row>
    <row r="35" spans="16:19" x14ac:dyDescent="0.3">
      <c r="P35" s="6">
        <v>5</v>
      </c>
      <c r="Q35" s="6">
        <v>3</v>
      </c>
      <c r="R35" s="7">
        <f t="shared" ca="1" si="1"/>
        <v>6082842.8571428582</v>
      </c>
      <c r="S35" s="8">
        <f t="shared" si="2"/>
        <v>999999999</v>
      </c>
    </row>
    <row r="36" spans="16:19" x14ac:dyDescent="0.3">
      <c r="P36" s="6">
        <v>5</v>
      </c>
      <c r="Q36" s="6">
        <v>2</v>
      </c>
      <c r="R36" s="7">
        <f t="shared" ca="1" si="1"/>
        <v>5613642.8571428573</v>
      </c>
      <c r="S36" s="8">
        <f t="shared" si="2"/>
        <v>999999999</v>
      </c>
    </row>
    <row r="37" spans="16:19" x14ac:dyDescent="0.3">
      <c r="P37" s="6">
        <v>5</v>
      </c>
      <c r="Q37" s="6">
        <v>1</v>
      </c>
      <c r="R37" s="7">
        <f t="shared" ca="1" si="1"/>
        <v>5222642.8571428582</v>
      </c>
      <c r="S37" s="8">
        <f t="shared" si="2"/>
        <v>999999999</v>
      </c>
    </row>
    <row r="38" spans="16:19" x14ac:dyDescent="0.3">
      <c r="P38" s="6">
        <v>5</v>
      </c>
      <c r="Q38" s="6">
        <v>0</v>
      </c>
      <c r="R38" s="7">
        <f t="shared" ca="1" si="1"/>
        <v>5515892.8571428582</v>
      </c>
      <c r="S38" s="8">
        <f t="shared" si="2"/>
        <v>999999999</v>
      </c>
    </row>
    <row r="39" spans="16:19" x14ac:dyDescent="0.3">
      <c r="P39" s="6">
        <v>4</v>
      </c>
      <c r="Q39" s="6">
        <v>8</v>
      </c>
      <c r="R39" s="7">
        <f t="shared" ca="1" si="1"/>
        <v>10970342.857142858</v>
      </c>
      <c r="S39" s="8">
        <f t="shared" si="2"/>
        <v>999999999</v>
      </c>
    </row>
    <row r="40" spans="16:19" x14ac:dyDescent="0.3">
      <c r="P40" s="6">
        <v>4</v>
      </c>
      <c r="Q40" s="6">
        <v>7</v>
      </c>
      <c r="R40" s="7">
        <f t="shared" ca="1" si="1"/>
        <v>10970342.857142858</v>
      </c>
      <c r="S40" s="8">
        <f t="shared" ca="1" si="2"/>
        <v>10970342.857142858</v>
      </c>
    </row>
    <row r="41" spans="16:19" x14ac:dyDescent="0.3">
      <c r="P41" s="6">
        <v>4</v>
      </c>
      <c r="Q41" s="6">
        <v>6</v>
      </c>
      <c r="R41" s="7">
        <f t="shared" ca="1" si="1"/>
        <v>8624342.8571428563</v>
      </c>
      <c r="S41" s="8">
        <f t="shared" ca="1" si="2"/>
        <v>8624342.8571428563</v>
      </c>
    </row>
    <row r="42" spans="16:19" x14ac:dyDescent="0.3">
      <c r="P42" s="6">
        <v>4</v>
      </c>
      <c r="Q42" s="6">
        <v>5</v>
      </c>
      <c r="R42" s="7">
        <f t="shared" ca="1" si="1"/>
        <v>7451342.8571428582</v>
      </c>
      <c r="S42" s="8">
        <f t="shared" ca="1" si="2"/>
        <v>7451342.8571428582</v>
      </c>
    </row>
    <row r="43" spans="16:19" x14ac:dyDescent="0.3">
      <c r="P43" s="6">
        <v>4</v>
      </c>
      <c r="Q43" s="6">
        <v>4</v>
      </c>
      <c r="R43" s="7">
        <f t="shared" ca="1" si="1"/>
        <v>6669342.8571428582</v>
      </c>
      <c r="S43" s="8">
        <f t="shared" ca="1" si="2"/>
        <v>6669342.8571428582</v>
      </c>
    </row>
    <row r="44" spans="16:19" x14ac:dyDescent="0.3">
      <c r="P44" s="6">
        <v>4</v>
      </c>
      <c r="Q44" s="6">
        <v>3</v>
      </c>
      <c r="R44" s="7">
        <f t="shared" ca="1" si="1"/>
        <v>6082842.8571428582</v>
      </c>
      <c r="S44" s="8">
        <f t="shared" ca="1" si="2"/>
        <v>6082842.8571428582</v>
      </c>
    </row>
    <row r="45" spans="16:19" x14ac:dyDescent="0.3">
      <c r="P45" s="6">
        <v>4</v>
      </c>
      <c r="Q45" s="6">
        <v>2</v>
      </c>
      <c r="R45" s="7">
        <f t="shared" ca="1" si="1"/>
        <v>5613642.8571428573</v>
      </c>
      <c r="S45" s="8">
        <f t="shared" ca="1" si="2"/>
        <v>5613642.8571428573</v>
      </c>
    </row>
    <row r="46" spans="16:19" x14ac:dyDescent="0.3">
      <c r="P46" s="6">
        <v>4</v>
      </c>
      <c r="Q46" s="6">
        <v>1</v>
      </c>
      <c r="R46" s="7">
        <f t="shared" ca="1" si="1"/>
        <v>5222642.8571428582</v>
      </c>
      <c r="S46" s="8">
        <f t="shared" si="2"/>
        <v>999999999</v>
      </c>
    </row>
    <row r="47" spans="16:19" x14ac:dyDescent="0.3">
      <c r="P47" s="6">
        <v>4</v>
      </c>
      <c r="Q47" s="6">
        <v>0</v>
      </c>
      <c r="R47" s="7">
        <f t="shared" ca="1" si="1"/>
        <v>5515892.8571428582</v>
      </c>
      <c r="S47" s="8">
        <f t="shared" si="2"/>
        <v>999999999</v>
      </c>
    </row>
    <row r="48" spans="16:19" x14ac:dyDescent="0.3">
      <c r="P48" s="6">
        <v>3</v>
      </c>
      <c r="Q48" s="6">
        <v>8</v>
      </c>
      <c r="R48" s="7">
        <f t="shared" ca="1" si="1"/>
        <v>8624342.8571428582</v>
      </c>
      <c r="S48" s="8">
        <f t="shared" si="2"/>
        <v>999999999</v>
      </c>
    </row>
    <row r="49" spans="16:19" x14ac:dyDescent="0.3">
      <c r="P49" s="6">
        <v>3</v>
      </c>
      <c r="Q49" s="6">
        <v>7</v>
      </c>
      <c r="R49" s="7">
        <f t="shared" ca="1" si="1"/>
        <v>8624342.8571428582</v>
      </c>
      <c r="S49" s="8">
        <f t="shared" ca="1" si="2"/>
        <v>8624342.8571428582</v>
      </c>
    </row>
    <row r="50" spans="16:19" x14ac:dyDescent="0.3">
      <c r="P50" s="6">
        <v>3</v>
      </c>
      <c r="Q50" s="6">
        <v>6</v>
      </c>
      <c r="R50" s="7">
        <f t="shared" ca="1" si="1"/>
        <v>6278342.8571428573</v>
      </c>
      <c r="S50" s="8">
        <f t="shared" ca="1" si="2"/>
        <v>6278342.8571428573</v>
      </c>
    </row>
    <row r="51" spans="16:19" x14ac:dyDescent="0.3">
      <c r="P51" s="6">
        <v>3</v>
      </c>
      <c r="Q51" s="6">
        <v>5</v>
      </c>
      <c r="R51" s="7">
        <f t="shared" ca="1" si="1"/>
        <v>5105342.8571428573</v>
      </c>
      <c r="S51" s="8">
        <f t="shared" ca="1" si="2"/>
        <v>5105342.8571428573</v>
      </c>
    </row>
    <row r="52" spans="16:19" x14ac:dyDescent="0.3">
      <c r="P52" s="6">
        <v>3</v>
      </c>
      <c r="Q52" s="6">
        <v>4</v>
      </c>
      <c r="R52" s="7">
        <f t="shared" ca="1" si="1"/>
        <v>4323342.8571428573</v>
      </c>
      <c r="S52" s="8">
        <f t="shared" ca="1" si="2"/>
        <v>4323342.8571428573</v>
      </c>
    </row>
    <row r="53" spans="16:19" x14ac:dyDescent="0.3">
      <c r="P53" s="6">
        <v>3</v>
      </c>
      <c r="Q53" s="6">
        <v>3</v>
      </c>
      <c r="R53" s="7">
        <f t="shared" ca="1" si="1"/>
        <v>3736842.8571428573</v>
      </c>
      <c r="S53" s="8">
        <f t="shared" ca="1" si="2"/>
        <v>3736842.8571428573</v>
      </c>
    </row>
    <row r="54" spans="16:19" x14ac:dyDescent="0.3">
      <c r="P54" s="6">
        <v>3</v>
      </c>
      <c r="Q54" s="6">
        <v>2</v>
      </c>
      <c r="R54" s="7">
        <f t="shared" ca="1" si="1"/>
        <v>3267642.8571428573</v>
      </c>
      <c r="S54" s="8">
        <f t="shared" si="2"/>
        <v>999999999</v>
      </c>
    </row>
    <row r="55" spans="16:19" x14ac:dyDescent="0.3">
      <c r="P55" s="6">
        <v>3</v>
      </c>
      <c r="Q55" s="6">
        <v>1</v>
      </c>
      <c r="R55" s="7">
        <f t="shared" ca="1" si="1"/>
        <v>2876642.8571428573</v>
      </c>
      <c r="S55" s="8">
        <f t="shared" si="2"/>
        <v>999999999</v>
      </c>
    </row>
    <row r="56" spans="16:19" x14ac:dyDescent="0.3">
      <c r="P56" s="6">
        <v>3</v>
      </c>
      <c r="Q56" s="6">
        <v>0</v>
      </c>
      <c r="R56" s="7">
        <f t="shared" ca="1" si="1"/>
        <v>3169892.8571428573</v>
      </c>
      <c r="S56" s="8">
        <f t="shared" si="2"/>
        <v>999999999</v>
      </c>
    </row>
    <row r="57" spans="16:19" x14ac:dyDescent="0.3">
      <c r="P57" s="6">
        <v>2</v>
      </c>
      <c r="Q57" s="6">
        <v>8</v>
      </c>
      <c r="R57" s="7">
        <f t="shared" ca="1" si="1"/>
        <v>7451342.8571428591</v>
      </c>
      <c r="S57" s="8">
        <f t="shared" si="2"/>
        <v>999999999</v>
      </c>
    </row>
    <row r="58" spans="16:19" x14ac:dyDescent="0.3">
      <c r="P58" s="6">
        <v>2</v>
      </c>
      <c r="Q58" s="6">
        <v>7</v>
      </c>
      <c r="R58" s="7">
        <f t="shared" ca="1" si="1"/>
        <v>7451342.8571428591</v>
      </c>
      <c r="S58" s="8">
        <f t="shared" ca="1" si="2"/>
        <v>7451342.8571428591</v>
      </c>
    </row>
    <row r="59" spans="16:19" x14ac:dyDescent="0.3">
      <c r="P59" s="6">
        <v>2</v>
      </c>
      <c r="Q59" s="6">
        <v>6</v>
      </c>
      <c r="R59" s="7">
        <f t="shared" ca="1" si="1"/>
        <v>5105342.8571428573</v>
      </c>
      <c r="S59" s="8">
        <f t="shared" ca="1" si="2"/>
        <v>5105342.8571428573</v>
      </c>
    </row>
    <row r="60" spans="16:19" x14ac:dyDescent="0.3">
      <c r="P60" s="6">
        <v>2</v>
      </c>
      <c r="Q60" s="6">
        <v>5</v>
      </c>
      <c r="R60" s="7">
        <f t="shared" ca="1" si="1"/>
        <v>3932342.8571428573</v>
      </c>
      <c r="S60" s="8">
        <f t="shared" ca="1" si="2"/>
        <v>3932342.8571428573</v>
      </c>
    </row>
    <row r="61" spans="16:19" x14ac:dyDescent="0.3">
      <c r="P61" s="6">
        <v>2</v>
      </c>
      <c r="Q61" s="6">
        <v>4</v>
      </c>
      <c r="R61" s="7">
        <f t="shared" ca="1" si="1"/>
        <v>3150342.8571428573</v>
      </c>
      <c r="S61" s="8">
        <f t="shared" ca="1" si="2"/>
        <v>3150342.8571428573</v>
      </c>
    </row>
    <row r="62" spans="16:19" x14ac:dyDescent="0.3">
      <c r="P62" s="6">
        <v>2</v>
      </c>
      <c r="Q62" s="6">
        <v>3</v>
      </c>
      <c r="R62" s="7">
        <f t="shared" ca="1" si="1"/>
        <v>2563842.8571428573</v>
      </c>
      <c r="S62" s="8">
        <f t="shared" si="2"/>
        <v>999999999</v>
      </c>
    </row>
    <row r="63" spans="16:19" x14ac:dyDescent="0.3">
      <c r="P63" s="6">
        <v>2</v>
      </c>
      <c r="Q63" s="6">
        <v>2</v>
      </c>
      <c r="R63" s="7">
        <f t="shared" ca="1" si="1"/>
        <v>2094642.8571428575</v>
      </c>
      <c r="S63" s="8">
        <f t="shared" si="2"/>
        <v>999999999</v>
      </c>
    </row>
    <row r="64" spans="16:19" x14ac:dyDescent="0.3">
      <c r="P64" s="6">
        <v>2</v>
      </c>
      <c r="Q64" s="6">
        <v>1</v>
      </c>
      <c r="R64" s="7">
        <f t="shared" ca="1" si="1"/>
        <v>1703642.8571428573</v>
      </c>
      <c r="S64" s="8">
        <f t="shared" si="2"/>
        <v>999999999</v>
      </c>
    </row>
    <row r="65" spans="16:19" x14ac:dyDescent="0.3">
      <c r="P65" s="6">
        <v>2</v>
      </c>
      <c r="Q65" s="6">
        <v>0</v>
      </c>
      <c r="R65" s="7">
        <f t="shared" ca="1" si="1"/>
        <v>1996892.8571428573</v>
      </c>
      <c r="S65" s="8">
        <f t="shared" si="2"/>
        <v>999999999</v>
      </c>
    </row>
    <row r="66" spans="16:19" x14ac:dyDescent="0.3">
      <c r="P66" s="6">
        <v>1</v>
      </c>
      <c r="Q66" s="6">
        <v>8</v>
      </c>
      <c r="R66" s="7">
        <f t="shared" ca="1" si="1"/>
        <v>6669342.8571428582</v>
      </c>
      <c r="S66" s="8">
        <f t="shared" si="2"/>
        <v>999999999</v>
      </c>
    </row>
    <row r="67" spans="16:19" x14ac:dyDescent="0.3">
      <c r="P67" s="6">
        <v>1</v>
      </c>
      <c r="Q67" s="6">
        <v>7</v>
      </c>
      <c r="R67" s="7">
        <f t="shared" ca="1" si="1"/>
        <v>6669342.8571428582</v>
      </c>
      <c r="S67" s="8">
        <f t="shared" ca="1" si="2"/>
        <v>6669342.8571428582</v>
      </c>
    </row>
    <row r="68" spans="16:19" x14ac:dyDescent="0.3">
      <c r="P68" s="6">
        <v>1</v>
      </c>
      <c r="Q68" s="6">
        <v>6</v>
      </c>
      <c r="R68" s="7">
        <f t="shared" ref="R68:R83" ca="1" si="4">(SUMPRODUCT(--($B$1/ROW(INDIRECT((IF($B$2-$P68+1&lt;1,1,$B$2-$P68+1))&amp;":"&amp;$B$2))))+SUMPRODUCT(--($B$1/ROW(INDIRECT((IF($B$3-$Q68+1&lt;1,1,$B$3-$Q68+1))&amp;":"&amp;$B$3)))))*138000</f>
        <v>4323342.8571428563</v>
      </c>
      <c r="S68" s="8">
        <f t="shared" ref="S68:S83" ca="1" si="5">IF(AND($P68&lt;=$B$2,$Q68&lt;=$B$3,11-($P68+$Q68)&lt;=$B$4),R68,999999999)</f>
        <v>4323342.8571428563</v>
      </c>
    </row>
    <row r="69" spans="16:19" x14ac:dyDescent="0.3">
      <c r="P69" s="6">
        <v>1</v>
      </c>
      <c r="Q69" s="6">
        <v>5</v>
      </c>
      <c r="R69" s="7">
        <f t="shared" ca="1" si="4"/>
        <v>3150342.8571428573</v>
      </c>
      <c r="S69" s="8">
        <f t="shared" ca="1" si="5"/>
        <v>3150342.8571428573</v>
      </c>
    </row>
    <row r="70" spans="16:19" x14ac:dyDescent="0.3">
      <c r="P70" s="6">
        <v>1</v>
      </c>
      <c r="Q70" s="6">
        <v>4</v>
      </c>
      <c r="R70" s="7">
        <f t="shared" ca="1" si="4"/>
        <v>2368342.8571428577</v>
      </c>
      <c r="S70" s="8">
        <f t="shared" si="5"/>
        <v>999999999</v>
      </c>
    </row>
    <row r="71" spans="16:19" x14ac:dyDescent="0.3">
      <c r="P71" s="6">
        <v>1</v>
      </c>
      <c r="Q71" s="6">
        <v>3</v>
      </c>
      <c r="R71" s="7">
        <f t="shared" ca="1" si="4"/>
        <v>1781842.857142857</v>
      </c>
      <c r="S71" s="8">
        <f t="shared" si="5"/>
        <v>999999999</v>
      </c>
    </row>
    <row r="72" spans="16:19" x14ac:dyDescent="0.3">
      <c r="P72" s="6">
        <v>1</v>
      </c>
      <c r="Q72" s="6">
        <v>2</v>
      </c>
      <c r="R72" s="7">
        <f t="shared" ca="1" si="4"/>
        <v>1312642.8571428573</v>
      </c>
      <c r="S72" s="8">
        <f t="shared" si="5"/>
        <v>999999999</v>
      </c>
    </row>
    <row r="73" spans="16:19" x14ac:dyDescent="0.3">
      <c r="P73" s="6">
        <v>1</v>
      </c>
      <c r="Q73" s="6">
        <v>1</v>
      </c>
      <c r="R73" s="7">
        <f t="shared" ca="1" si="4"/>
        <v>921642.85714285716</v>
      </c>
      <c r="S73" s="8">
        <f t="shared" si="5"/>
        <v>999999999</v>
      </c>
    </row>
    <row r="74" spans="16:19" x14ac:dyDescent="0.3">
      <c r="P74" s="6">
        <v>1</v>
      </c>
      <c r="Q74" s="6">
        <v>0</v>
      </c>
      <c r="R74" s="7">
        <f t="shared" ca="1" si="4"/>
        <v>1214892.8571428573</v>
      </c>
      <c r="S74" s="8">
        <f t="shared" si="5"/>
        <v>999999999</v>
      </c>
    </row>
    <row r="75" spans="16:19" x14ac:dyDescent="0.3">
      <c r="P75" s="6">
        <v>0</v>
      </c>
      <c r="Q75" s="6">
        <v>8</v>
      </c>
      <c r="R75" s="7">
        <f t="shared" ca="1" si="4"/>
        <v>7138542.8571428582</v>
      </c>
      <c r="S75" s="8">
        <f t="shared" si="5"/>
        <v>999999999</v>
      </c>
    </row>
    <row r="76" spans="16:19" x14ac:dyDescent="0.3">
      <c r="P76" s="6">
        <v>0</v>
      </c>
      <c r="Q76" s="6">
        <v>7</v>
      </c>
      <c r="R76" s="7">
        <f t="shared" ca="1" si="4"/>
        <v>7138542.8571428582</v>
      </c>
      <c r="S76" s="8">
        <f t="shared" ca="1" si="5"/>
        <v>7138542.8571428582</v>
      </c>
    </row>
    <row r="77" spans="16:19" x14ac:dyDescent="0.3">
      <c r="P77" s="6">
        <v>0</v>
      </c>
      <c r="Q77" s="6">
        <v>6</v>
      </c>
      <c r="R77" s="7">
        <f t="shared" ca="1" si="4"/>
        <v>4792542.8571428573</v>
      </c>
      <c r="S77" s="8">
        <f t="shared" ca="1" si="5"/>
        <v>4792542.8571428573</v>
      </c>
    </row>
    <row r="78" spans="16:19" x14ac:dyDescent="0.3">
      <c r="P78" s="6">
        <v>0</v>
      </c>
      <c r="Q78" s="6">
        <v>5</v>
      </c>
      <c r="R78" s="7">
        <f t="shared" ca="1" si="4"/>
        <v>3619542.8571428568</v>
      </c>
      <c r="S78" s="8">
        <f t="shared" si="5"/>
        <v>999999999</v>
      </c>
    </row>
    <row r="79" spans="16:19" x14ac:dyDescent="0.3">
      <c r="P79" s="6">
        <v>0</v>
      </c>
      <c r="Q79" s="6">
        <v>4</v>
      </c>
      <c r="R79" s="7">
        <f t="shared" ca="1" si="4"/>
        <v>2837542.8571428573</v>
      </c>
      <c r="S79" s="8">
        <f t="shared" si="5"/>
        <v>999999999</v>
      </c>
    </row>
    <row r="80" spans="16:19" x14ac:dyDescent="0.3">
      <c r="P80" s="6">
        <v>0</v>
      </c>
      <c r="Q80" s="6">
        <v>3</v>
      </c>
      <c r="R80" s="7">
        <f t="shared" ca="1" si="4"/>
        <v>2251042.8571428573</v>
      </c>
      <c r="S80" s="8">
        <f t="shared" si="5"/>
        <v>999999999</v>
      </c>
    </row>
    <row r="81" spans="16:19" x14ac:dyDescent="0.3">
      <c r="P81" s="6">
        <v>0</v>
      </c>
      <c r="Q81" s="6">
        <v>2</v>
      </c>
      <c r="R81" s="7">
        <f t="shared" ca="1" si="4"/>
        <v>1781842.857142857</v>
      </c>
      <c r="S81" s="8">
        <f t="shared" si="5"/>
        <v>999999999</v>
      </c>
    </row>
    <row r="82" spans="16:19" x14ac:dyDescent="0.3">
      <c r="P82" s="6">
        <v>0</v>
      </c>
      <c r="Q82" s="6">
        <v>1</v>
      </c>
      <c r="R82" s="7">
        <f t="shared" ca="1" si="4"/>
        <v>1390842.8571428573</v>
      </c>
      <c r="S82" s="8">
        <f t="shared" si="5"/>
        <v>999999999</v>
      </c>
    </row>
    <row r="83" spans="16:19" x14ac:dyDescent="0.3">
      <c r="P83" s="6">
        <v>0</v>
      </c>
      <c r="Q83" s="6">
        <v>0</v>
      </c>
      <c r="R83" s="7">
        <f t="shared" ca="1" si="4"/>
        <v>1684092.8571428573</v>
      </c>
      <c r="S83" s="8">
        <f t="shared" si="5"/>
        <v>999999999</v>
      </c>
    </row>
  </sheetData>
  <mergeCells count="3">
    <mergeCell ref="D3:D11"/>
    <mergeCell ref="F1:N1"/>
    <mergeCell ref="D1:E2"/>
  </mergeCells>
  <phoneticPr fontId="1" type="noConversion"/>
  <conditionalFormatting sqref="F3:N11">
    <cfRule type="cellIs" dxfId="7" priority="1" operator="equal">
      <formula>$T$3</formula>
    </cfRule>
    <cfRule type="expression" dxfId="6" priority="2">
      <formula>11-((8-(ROW()-ROW($E$2)-1))+(8-(COLUMN()-COLUMN($E$2)-1)))&lt;=$B$4</formula>
    </cfRule>
    <cfRule type="expression" dxfId="5" priority="3">
      <formula>COLUMN()-COLUMN($E$2)&lt;=8-$B$3</formula>
    </cfRule>
    <cfRule type="expression" dxfId="4" priority="4">
      <formula>ROW()-ROW($E$2)&lt;=8-$B$2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Seokwon Kang</dc:creator>
  <cp:lastModifiedBy>Seokwon Kang</cp:lastModifiedBy>
  <dcterms:created xsi:type="dcterms:W3CDTF">2025-05-22T11:30:53Z</dcterms:created>
  <dcterms:modified xsi:type="dcterms:W3CDTF">2025-05-22T12:55:56Z</dcterms:modified>
</cp:coreProperties>
</file>