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1E458A-0D51-42BF-9F6F-2E69D09DFB6E}" xr6:coauthVersionLast="47" xr6:coauthVersionMax="47" xr10:uidLastSave="{00000000-0000-0000-0000-000000000000}"/>
  <bookViews>
    <workbookView xWindow="-120" yWindow="-120" windowWidth="29040" windowHeight="15840" activeTab="2" xr2:uid="{F713A1AC-21A1-433B-9FEE-46B44A3C50E9}"/>
  </bookViews>
  <sheets>
    <sheet name="사냥일지" sheetId="1" r:id="rId1"/>
    <sheet name="사냥일지 ver. 2" sheetId="3" r:id="rId2"/>
    <sheet name="사냥일지 ver. 3" sheetId="2" r:id="rId3"/>
  </sheets>
  <definedNames>
    <definedName name="Calendar1Month">#REF!</definedName>
    <definedName name="Calendar1MonthOption">MATCH(Calendar1Month,월,0)</definedName>
    <definedName name="Calendar1Year">#REF!</definedName>
    <definedName name="WeekdayOption">MATCH(WeekStart,평일,0)+10</definedName>
    <definedName name="WeekStart">#REF!</definedName>
    <definedName name="월">{"1월","2월","3월","4월","5월","6월","7월","8월","9월","10월","11월","12월"}</definedName>
    <definedName name="일">{0,1,2,3,4,5,6}</definedName>
    <definedName name="평일">{"월요일","화요일","수요일","목요일","금요일","토요일","일요일"}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P15" i="1"/>
  <c r="P16" i="3"/>
  <c r="Q16" i="2"/>
  <c r="R23" i="2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Q23" i="3"/>
  <c r="M23" i="3"/>
  <c r="Q22" i="3"/>
  <c r="M22" i="3"/>
  <c r="M21" i="3"/>
  <c r="M20" i="3"/>
  <c r="O19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N28" i="2"/>
  <c r="N29" i="2"/>
  <c r="N30" i="2"/>
  <c r="N31" i="2"/>
  <c r="N32" i="2"/>
  <c r="N33" i="2"/>
  <c r="N34" i="2"/>
  <c r="N35" i="2"/>
  <c r="N3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7" i="2"/>
  <c r="P19" i="2"/>
  <c r="Q22" i="1"/>
  <c r="Q21" i="1"/>
  <c r="O18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P26" i="2" l="1"/>
  <c r="O26" i="3"/>
  <c r="O25" i="1"/>
</calcChain>
</file>

<file path=xl/sharedStrings.xml><?xml version="1.0" encoding="utf-8"?>
<sst xmlns="http://schemas.openxmlformats.org/spreadsheetml/2006/main" count="47" uniqueCount="18">
  <si>
    <t>날짜</t>
    <phoneticPr fontId="4" type="noConversion"/>
  </si>
  <si>
    <t>코젬</t>
    <phoneticPr fontId="4" type="noConversion"/>
  </si>
  <si>
    <t>조각</t>
    <phoneticPr fontId="4" type="noConversion"/>
  </si>
  <si>
    <t>일일 총합 수익</t>
    <phoneticPr fontId="4" type="noConversion"/>
  </si>
  <si>
    <t>모든 기간 총합 수익</t>
    <phoneticPr fontId="4" type="noConversion"/>
  </si>
  <si>
    <t>일일 총 수익</t>
    <phoneticPr fontId="4" type="noConversion"/>
  </si>
  <si>
    <t>이번 달 사냥한 총합 시간</t>
    <phoneticPr fontId="4" type="noConversion"/>
  </si>
  <si>
    <t>사냥 수익 일지</t>
    <phoneticPr fontId="4" type="noConversion"/>
  </si>
  <si>
    <t>이번 달 먹은 아이템 총합 개수</t>
    <phoneticPr fontId="4" type="noConversion"/>
  </si>
  <si>
    <t>코어젬스톤</t>
    <phoneticPr fontId="4" type="noConversion"/>
  </si>
  <si>
    <t>솔 에르다 조각</t>
    <phoneticPr fontId="4" type="noConversion"/>
  </si>
  <si>
    <t>코어 젬스톤
솔 에르다 조각 시세</t>
    <phoneticPr fontId="4" type="noConversion"/>
  </si>
  <si>
    <t>재획 전</t>
    <phoneticPr fontId="4" type="noConversion"/>
  </si>
  <si>
    <t>재획 후</t>
    <phoneticPr fontId="4" type="noConversion"/>
  </si>
  <si>
    <t>재획 전 보유 메소</t>
    <phoneticPr fontId="4" type="noConversion"/>
  </si>
  <si>
    <t>재획 후 보유 메소</t>
    <phoneticPr fontId="4" type="noConversion"/>
  </si>
  <si>
    <t>메소</t>
    <phoneticPr fontId="4" type="noConversion"/>
  </si>
  <si>
    <t>재획량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</si>
</sst>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176" formatCode="m&quot;/&quot;d;@"/>
    <numFmt numFmtId="177" formatCode="h&quot;시&quot;\ mm&quot;분&quot;;@"/>
    <numFmt numFmtId="178" formatCode="0&quot;소재&quot;"/>
    <numFmt numFmtId="179" formatCode="0&quot;개&quot;"/>
  </numFmts>
  <fonts count="12">
    <font>
      <sz val="11"/>
      <color theme="1"/>
      <name val="맑은 고딕"/>
      <family val="2"/>
      <charset val="129"/>
      <scheme val="minor"/>
    </font>
    <font>
      <sz val="11"/>
      <color rgb="FF006100"/>
      <name val="페이퍼로지 4 Regular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페이퍼로지 4 Regular"/>
      <family val="3"/>
      <charset val="129"/>
    </font>
    <font>
      <sz val="8"/>
      <name val="맑은 고딕"/>
      <family val="2"/>
      <charset val="129"/>
      <scheme val="minor"/>
    </font>
    <font>
      <sz val="20"/>
      <color theme="0"/>
      <name val="페이퍼로지 7 Bold"/>
      <family val="3"/>
      <charset val="129"/>
    </font>
    <font>
      <sz val="11"/>
      <name val="페이퍼로지 4 Regular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color rgb="FF9C0006"/>
      <name val="페이퍼로지 4 Regular"/>
      <family val="3"/>
      <charset val="129"/>
    </font>
    <font>
      <sz val="11"/>
      <color rgb="FF9C5700"/>
      <name val="맑은 고딕"/>
      <family val="2"/>
      <charset val="129"/>
      <scheme val="minor"/>
    </font>
    <font>
      <sz val="26"/>
      <color theme="0"/>
      <name val="페이퍼로지 9 Black"/>
      <family val="3"/>
      <charset val="129"/>
    </font>
    <font>
      <sz val="11"/>
      <name val="페이퍼로지 4 Regular"/>
      <family val="2"/>
      <charset val="129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DB9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4D2F2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Font="0" applyBorder="0" applyAlignment="0" applyProtection="0">
      <alignment vertical="center"/>
    </xf>
    <xf numFmtId="0" fontId="9" fillId="4" borderId="0" applyNumberFormat="0" applyFont="0" applyBorder="0" applyAlignment="0" applyProtection="0">
      <alignment vertical="center"/>
    </xf>
    <xf numFmtId="0" fontId="2" fillId="5" borderId="1" applyFont="0">
      <alignment horizontal="center" vertical="center" wrapText="1"/>
    </xf>
  </cellStyleXfs>
  <cellXfs count="53">
    <xf numFmtId="0" fontId="0" fillId="0" borderId="0" xfId="0">
      <alignment vertical="center"/>
    </xf>
    <xf numFmtId="0" fontId="3" fillId="6" borderId="0" xfId="0" applyFont="1" applyFill="1">
      <alignment vertical="center"/>
    </xf>
    <xf numFmtId="0" fontId="6" fillId="7" borderId="2" xfId="0" applyFont="1" applyFill="1" applyBorder="1" applyAlignment="1">
      <alignment horizontal="center" vertical="center"/>
    </xf>
    <xf numFmtId="42" fontId="6" fillId="8" borderId="2" xfId="1" applyFont="1" applyFill="1" applyBorder="1">
      <alignment vertical="center"/>
    </xf>
    <xf numFmtId="42" fontId="6" fillId="8" borderId="2" xfId="3" applyNumberFormat="1" applyFont="1" applyFill="1" applyBorder="1">
      <alignment vertical="center"/>
    </xf>
    <xf numFmtId="0" fontId="3" fillId="6" borderId="0" xfId="0" applyFont="1" applyFill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42" fontId="6" fillId="6" borderId="0" xfId="3" applyNumberFormat="1" applyFont="1" applyFill="1" applyBorder="1">
      <alignment vertical="center"/>
    </xf>
    <xf numFmtId="42" fontId="3" fillId="6" borderId="0" xfId="3" applyNumberFormat="1" applyFont="1" applyFill="1" applyBorder="1">
      <alignment vertical="center"/>
    </xf>
    <xf numFmtId="176" fontId="3" fillId="6" borderId="0" xfId="0" applyNumberFormat="1" applyFont="1" applyFill="1" applyAlignment="1">
      <alignment horizontal="center" vertical="center"/>
    </xf>
    <xf numFmtId="42" fontId="3" fillId="6" borderId="0" xfId="1" applyFont="1" applyFill="1" applyBorder="1">
      <alignment vertical="center"/>
    </xf>
    <xf numFmtId="176" fontId="3" fillId="6" borderId="0" xfId="3" applyNumberFormat="1" applyFont="1" applyFill="1" applyBorder="1" applyAlignment="1">
      <alignment horizontal="center" vertical="center"/>
    </xf>
    <xf numFmtId="0" fontId="3" fillId="6" borderId="0" xfId="3" applyFont="1" applyFill="1" applyBorder="1" applyAlignment="1">
      <alignment horizontal="center" vertical="center"/>
    </xf>
    <xf numFmtId="0" fontId="3" fillId="6" borderId="0" xfId="3" applyFont="1" applyFill="1" applyBorder="1">
      <alignment vertical="center"/>
    </xf>
    <xf numFmtId="176" fontId="6" fillId="8" borderId="2" xfId="3" applyNumberFormat="1" applyFont="1" applyFill="1" applyBorder="1" applyAlignment="1">
      <alignment horizontal="center" vertical="center"/>
    </xf>
    <xf numFmtId="178" fontId="3" fillId="6" borderId="0" xfId="0" applyNumberFormat="1" applyFont="1" applyFill="1">
      <alignment vertical="center"/>
    </xf>
    <xf numFmtId="178" fontId="6" fillId="7" borderId="2" xfId="0" applyNumberFormat="1" applyFont="1" applyFill="1" applyBorder="1" applyAlignment="1">
      <alignment horizontal="center" vertical="center"/>
    </xf>
    <xf numFmtId="178" fontId="6" fillId="8" borderId="2" xfId="3" applyNumberFormat="1" applyFont="1" applyFill="1" applyBorder="1" applyAlignment="1">
      <alignment horizontal="center" vertical="center"/>
    </xf>
    <xf numFmtId="179" fontId="3" fillId="6" borderId="0" xfId="0" applyNumberFormat="1" applyFont="1" applyFill="1">
      <alignment vertical="center"/>
    </xf>
    <xf numFmtId="179" fontId="6" fillId="7" borderId="2" xfId="0" applyNumberFormat="1" applyFont="1" applyFill="1" applyBorder="1" applyAlignment="1">
      <alignment horizontal="center" vertical="center"/>
    </xf>
    <xf numFmtId="179" fontId="6" fillId="8" borderId="2" xfId="3" applyNumberFormat="1" applyFont="1" applyFill="1" applyBorder="1" applyAlignment="1">
      <alignment horizontal="center" vertical="center"/>
    </xf>
    <xf numFmtId="179" fontId="6" fillId="8" borderId="2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176" fontId="3" fillId="13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79" fontId="6" fillId="17" borderId="2" xfId="0" applyNumberFormat="1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178" fontId="6" fillId="7" borderId="3" xfId="0" applyNumberFormat="1" applyFont="1" applyFill="1" applyBorder="1">
      <alignment vertical="center"/>
    </xf>
    <xf numFmtId="179" fontId="3" fillId="8" borderId="2" xfId="0" applyNumberFormat="1" applyFont="1" applyFill="1" applyBorder="1" applyAlignment="1">
      <alignment horizontal="center" vertical="center"/>
    </xf>
    <xf numFmtId="42" fontId="3" fillId="13" borderId="2" xfId="1" applyFont="1" applyFill="1" applyBorder="1" applyAlignment="1">
      <alignment horizontal="center" vertical="center"/>
    </xf>
    <xf numFmtId="0" fontId="3" fillId="16" borderId="2" xfId="5" applyFont="1" applyFill="1" applyBorder="1">
      <alignment horizontal="center" vertical="center" wrapText="1"/>
    </xf>
    <xf numFmtId="42" fontId="3" fillId="15" borderId="2" xfId="0" applyNumberFormat="1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11" fillId="14" borderId="2" xfId="2" applyFont="1" applyFill="1" applyBorder="1" applyAlignment="1">
      <alignment horizontal="center" vertical="center"/>
    </xf>
    <xf numFmtId="0" fontId="6" fillId="14" borderId="2" xfId="2" applyFont="1" applyFill="1" applyBorder="1" applyAlignment="1">
      <alignment horizontal="center" vertical="center"/>
    </xf>
    <xf numFmtId="177" fontId="3" fillId="8" borderId="2" xfId="0" applyNumberFormat="1" applyFont="1" applyFill="1" applyBorder="1" applyAlignment="1">
      <alignment horizontal="center" vertical="center"/>
    </xf>
    <xf numFmtId="0" fontId="11" fillId="14" borderId="2" xfId="5" applyFont="1" applyFill="1" applyBorder="1">
      <alignment horizontal="center" vertical="center" wrapText="1"/>
    </xf>
    <xf numFmtId="0" fontId="6" fillId="14" borderId="2" xfId="5" applyFont="1" applyFill="1" applyBorder="1">
      <alignment horizontal="center" vertical="center" wrapText="1"/>
    </xf>
    <xf numFmtId="176" fontId="3" fillId="8" borderId="2" xfId="0" applyNumberFormat="1" applyFont="1" applyFill="1" applyBorder="1" applyAlignment="1">
      <alignment horizontal="center" vertical="center"/>
    </xf>
    <xf numFmtId="0" fontId="6" fillId="9" borderId="2" xfId="4" applyFont="1" applyFill="1" applyBorder="1" applyAlignment="1">
      <alignment horizontal="center" vertical="center"/>
    </xf>
    <xf numFmtId="0" fontId="10" fillId="10" borderId="2" xfId="5" applyFont="1" applyFill="1" applyBorder="1">
      <alignment horizontal="center" vertical="center" wrapText="1"/>
    </xf>
    <xf numFmtId="0" fontId="5" fillId="6" borderId="0" xfId="5" applyFont="1" applyFill="1" applyBorder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42" fontId="3" fillId="12" borderId="2" xfId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179" fontId="6" fillId="7" borderId="5" xfId="0" applyNumberFormat="1" applyFont="1" applyFill="1" applyBorder="1" applyAlignment="1">
      <alignment horizontal="center" vertical="center"/>
    </xf>
    <xf numFmtId="179" fontId="6" fillId="7" borderId="6" xfId="0" applyNumberFormat="1" applyFont="1" applyFill="1" applyBorder="1" applyAlignment="1">
      <alignment horizontal="center" vertical="center"/>
    </xf>
  </cellXfs>
  <cellStyles count="6">
    <cellStyle name="나쁨" xfId="3" builtinId="27"/>
    <cellStyle name="보스완료" xfId="5" xr:uid="{AAF0D288-E659-4E34-AF62-579BB4E5F446}"/>
    <cellStyle name="보통" xfId="4" builtinId="28"/>
    <cellStyle name="좋음" xfId="2" builtinId="26"/>
    <cellStyle name="통화 [0]" xfId="1" builtinId="7"/>
    <cellStyle name="표준" xfId="0" builtinId="0"/>
  </cellStyles>
  <dxfs count="0"/>
  <tableStyles count="0" defaultTableStyle="TableStyleMedium2" defaultPivotStyle="PivotStyleLight16"/>
  <colors>
    <mruColors>
      <color rgb="FFE5D2C5"/>
      <color rgb="FFBB8866"/>
      <color rgb="FFC9F2F7"/>
      <color rgb="FFB3BFF3"/>
      <color rgb="FF6780E6"/>
      <color rgb="FFB281FF"/>
      <color rgb="FF97E5F0"/>
      <color rgb="FFB686DA"/>
      <color rgb="FFE4D2F2"/>
      <color rgb="FFECF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0</xdr:rowOff>
    </xdr:from>
    <xdr:ext cx="304800" cy="304800"/>
    <xdr:sp macro="" textlink="">
      <xdr:nvSpPr>
        <xdr:cNvPr id="3" name="AutoShape 2" descr="솔 에르다 조각">
          <a:extLst>
            <a:ext uri="{FF2B5EF4-FFF2-40B4-BE49-F238E27FC236}">
              <a16:creationId xmlns:a16="http://schemas.microsoft.com/office/drawing/2014/main" id="{C08EC1F6-CABB-4B9A-918F-D4AB3B43410C}"/>
            </a:ext>
          </a:extLst>
        </xdr:cNvPr>
        <xdr:cNvSpPr>
          <a:spLocks noChangeAspect="1" noChangeArrowheads="1"/>
        </xdr:cNvSpPr>
      </xdr:nvSpPr>
      <xdr:spPr bwMode="auto">
        <a:xfrm>
          <a:off x="12249150" y="453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11</xdr:col>
      <xdr:colOff>628650</xdr:colOff>
      <xdr:row>4</xdr:row>
      <xdr:rowOff>133350</xdr:rowOff>
    </xdr:from>
    <xdr:to>
      <xdr:col>11</xdr:col>
      <xdr:colOff>933450</xdr:colOff>
      <xdr:row>4</xdr:row>
      <xdr:rowOff>428625</xdr:rowOff>
    </xdr:to>
    <xdr:pic>
      <xdr:nvPicPr>
        <xdr:cNvPr id="7" name="그림 6" descr="메소뭉치">
          <a:extLst>
            <a:ext uri="{FF2B5EF4-FFF2-40B4-BE49-F238E27FC236}">
              <a16:creationId xmlns:a16="http://schemas.microsoft.com/office/drawing/2014/main" id="{06877107-22FB-4108-AFC7-C42CF71B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23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190500</xdr:colOff>
      <xdr:row>4</xdr:row>
      <xdr:rowOff>85725</xdr:rowOff>
    </xdr:from>
    <xdr:ext cx="400049" cy="400049"/>
    <xdr:pic>
      <xdr:nvPicPr>
        <xdr:cNvPr id="8" name="그림 7">
          <a:extLst>
            <a:ext uri="{FF2B5EF4-FFF2-40B4-BE49-F238E27FC236}">
              <a16:creationId xmlns:a16="http://schemas.microsoft.com/office/drawing/2014/main" id="{FC46071F-10CC-4A28-9C18-C8D8767C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076325"/>
          <a:ext cx="400049" cy="400049"/>
        </a:xfrm>
        <a:prstGeom prst="rect">
          <a:avLst/>
        </a:prstGeom>
      </xdr:spPr>
    </xdr:pic>
    <xdr:clientData/>
  </xdr:oneCellAnchor>
  <xdr:oneCellAnchor>
    <xdr:from>
      <xdr:col>10</xdr:col>
      <xdr:colOff>178575</xdr:colOff>
      <xdr:row>4</xdr:row>
      <xdr:rowOff>47624</xdr:rowOff>
    </xdr:from>
    <xdr:ext cx="421839" cy="445275"/>
    <xdr:pic>
      <xdr:nvPicPr>
        <xdr:cNvPr id="9" name="그림 8">
          <a:extLst>
            <a:ext uri="{FF2B5EF4-FFF2-40B4-BE49-F238E27FC236}">
              <a16:creationId xmlns:a16="http://schemas.microsoft.com/office/drawing/2014/main" id="{07AB41B3-6521-47A2-B5E7-20F735AB6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325" y="1038224"/>
          <a:ext cx="421839" cy="445275"/>
        </a:xfrm>
        <a:prstGeom prst="rect">
          <a:avLst/>
        </a:prstGeom>
      </xdr:spPr>
    </xdr:pic>
    <xdr:clientData/>
  </xdr:oneCellAnchor>
  <xdr:oneCellAnchor>
    <xdr:from>
      <xdr:col>8</xdr:col>
      <xdr:colOff>342900</xdr:colOff>
      <xdr:row>4</xdr:row>
      <xdr:rowOff>152400</xdr:rowOff>
    </xdr:from>
    <xdr:ext cx="285750" cy="276225"/>
    <xdr:pic>
      <xdr:nvPicPr>
        <xdr:cNvPr id="10" name="그림 9">
          <a:extLst>
            <a:ext uri="{FF2B5EF4-FFF2-40B4-BE49-F238E27FC236}">
              <a16:creationId xmlns:a16="http://schemas.microsoft.com/office/drawing/2014/main" id="{54A7EFE5-3D5B-48D3-BF96-1EF4F6E9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143000"/>
          <a:ext cx="2857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18</xdr:row>
      <xdr:rowOff>0</xdr:rowOff>
    </xdr:from>
    <xdr:ext cx="304800" cy="304800"/>
    <xdr:sp macro="" textlink="">
      <xdr:nvSpPr>
        <xdr:cNvPr id="2" name="AutoShape 2" descr="솔 에르다 조각">
          <a:extLst>
            <a:ext uri="{FF2B5EF4-FFF2-40B4-BE49-F238E27FC236}">
              <a16:creationId xmlns:a16="http://schemas.microsoft.com/office/drawing/2014/main" id="{EE3FCAC1-9283-4257-8905-FDB3E710FF36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453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11</xdr:col>
      <xdr:colOff>628650</xdr:colOff>
      <xdr:row>4</xdr:row>
      <xdr:rowOff>133350</xdr:rowOff>
    </xdr:from>
    <xdr:to>
      <xdr:col>11</xdr:col>
      <xdr:colOff>933450</xdr:colOff>
      <xdr:row>4</xdr:row>
      <xdr:rowOff>428625</xdr:rowOff>
    </xdr:to>
    <xdr:pic>
      <xdr:nvPicPr>
        <xdr:cNvPr id="3" name="그림 2" descr="메소뭉치">
          <a:extLst>
            <a:ext uri="{FF2B5EF4-FFF2-40B4-BE49-F238E27FC236}">
              <a16:creationId xmlns:a16="http://schemas.microsoft.com/office/drawing/2014/main" id="{32FDB68F-AF35-40A2-8D5C-1961332B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123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190500</xdr:colOff>
      <xdr:row>4</xdr:row>
      <xdr:rowOff>85725</xdr:rowOff>
    </xdr:from>
    <xdr:ext cx="400049" cy="400049"/>
    <xdr:pic>
      <xdr:nvPicPr>
        <xdr:cNvPr id="4" name="그림 3">
          <a:extLst>
            <a:ext uri="{FF2B5EF4-FFF2-40B4-BE49-F238E27FC236}">
              <a16:creationId xmlns:a16="http://schemas.microsoft.com/office/drawing/2014/main" id="{0A8D9B40-202C-41E0-AB1D-B0FA82DF9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76325"/>
          <a:ext cx="400049" cy="400049"/>
        </a:xfrm>
        <a:prstGeom prst="rect">
          <a:avLst/>
        </a:prstGeom>
      </xdr:spPr>
    </xdr:pic>
    <xdr:clientData/>
  </xdr:oneCellAnchor>
  <xdr:oneCellAnchor>
    <xdr:from>
      <xdr:col>10</xdr:col>
      <xdr:colOff>178575</xdr:colOff>
      <xdr:row>4</xdr:row>
      <xdr:rowOff>38099</xdr:rowOff>
    </xdr:from>
    <xdr:ext cx="421839" cy="445275"/>
    <xdr:pic>
      <xdr:nvPicPr>
        <xdr:cNvPr id="5" name="그림 4">
          <a:extLst>
            <a:ext uri="{FF2B5EF4-FFF2-40B4-BE49-F238E27FC236}">
              <a16:creationId xmlns:a16="http://schemas.microsoft.com/office/drawing/2014/main" id="{B66B7640-21CA-4B26-97A5-8B1FCF239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6125" y="1028699"/>
          <a:ext cx="421839" cy="445275"/>
        </a:xfrm>
        <a:prstGeom prst="rect">
          <a:avLst/>
        </a:prstGeom>
      </xdr:spPr>
    </xdr:pic>
    <xdr:clientData/>
  </xdr:oneCellAnchor>
  <xdr:oneCellAnchor>
    <xdr:from>
      <xdr:col>8</xdr:col>
      <xdr:colOff>342900</xdr:colOff>
      <xdr:row>4</xdr:row>
      <xdr:rowOff>152400</xdr:rowOff>
    </xdr:from>
    <xdr:ext cx="285750" cy="276225"/>
    <xdr:pic>
      <xdr:nvPicPr>
        <xdr:cNvPr id="6" name="그림 5">
          <a:extLst>
            <a:ext uri="{FF2B5EF4-FFF2-40B4-BE49-F238E27FC236}">
              <a16:creationId xmlns:a16="http://schemas.microsoft.com/office/drawing/2014/main" id="{A88C127D-4F07-429A-A0EB-43EF4002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143000"/>
          <a:ext cx="2857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18</xdr:row>
      <xdr:rowOff>0</xdr:rowOff>
    </xdr:from>
    <xdr:ext cx="304800" cy="304800"/>
    <xdr:sp macro="" textlink="">
      <xdr:nvSpPr>
        <xdr:cNvPr id="2" name="AutoShape 2" descr="솔 에르다 조각">
          <a:extLst>
            <a:ext uri="{FF2B5EF4-FFF2-40B4-BE49-F238E27FC236}">
              <a16:creationId xmlns:a16="http://schemas.microsoft.com/office/drawing/2014/main" id="{554E38A8-F088-43AC-87CC-5880E8E28C8D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453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542925</xdr:colOff>
      <xdr:row>4</xdr:row>
      <xdr:rowOff>114300</xdr:rowOff>
    </xdr:from>
    <xdr:ext cx="400049" cy="400049"/>
    <xdr:pic>
      <xdr:nvPicPr>
        <xdr:cNvPr id="4" name="그림 3">
          <a:extLst>
            <a:ext uri="{FF2B5EF4-FFF2-40B4-BE49-F238E27FC236}">
              <a16:creationId xmlns:a16="http://schemas.microsoft.com/office/drawing/2014/main" id="{93C57D7F-DE2D-4524-9B88-8BDB6438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04900"/>
          <a:ext cx="400049" cy="400049"/>
        </a:xfrm>
        <a:prstGeom prst="rect">
          <a:avLst/>
        </a:prstGeom>
      </xdr:spPr>
    </xdr:pic>
    <xdr:clientData/>
  </xdr:oneCellAnchor>
  <xdr:oneCellAnchor>
    <xdr:from>
      <xdr:col>9</xdr:col>
      <xdr:colOff>550050</xdr:colOff>
      <xdr:row>4</xdr:row>
      <xdr:rowOff>47624</xdr:rowOff>
    </xdr:from>
    <xdr:ext cx="421839" cy="445275"/>
    <xdr:pic>
      <xdr:nvPicPr>
        <xdr:cNvPr id="5" name="그림 4">
          <a:extLst>
            <a:ext uri="{FF2B5EF4-FFF2-40B4-BE49-F238E27FC236}">
              <a16:creationId xmlns:a16="http://schemas.microsoft.com/office/drawing/2014/main" id="{240680E4-2E66-45DC-A159-ED6577219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9425" y="1038224"/>
          <a:ext cx="421839" cy="445275"/>
        </a:xfrm>
        <a:prstGeom prst="rect">
          <a:avLst/>
        </a:prstGeom>
      </xdr:spPr>
    </xdr:pic>
    <xdr:clientData/>
  </xdr:oneCellAnchor>
  <xdr:oneCellAnchor>
    <xdr:from>
      <xdr:col>6</xdr:col>
      <xdr:colOff>342900</xdr:colOff>
      <xdr:row>4</xdr:row>
      <xdr:rowOff>171450</xdr:rowOff>
    </xdr:from>
    <xdr:ext cx="285750" cy="276225"/>
    <xdr:pic>
      <xdr:nvPicPr>
        <xdr:cNvPr id="6" name="그림 5">
          <a:extLst>
            <a:ext uri="{FF2B5EF4-FFF2-40B4-BE49-F238E27FC236}">
              <a16:creationId xmlns:a16="http://schemas.microsoft.com/office/drawing/2014/main" id="{7A5ABE5A-9583-4030-B7B6-7EA7B8F2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62050"/>
          <a:ext cx="2857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657225</xdr:colOff>
      <xdr:row>4</xdr:row>
      <xdr:rowOff>142875</xdr:rowOff>
    </xdr:from>
    <xdr:to>
      <xdr:col>12</xdr:col>
      <xdr:colOff>962025</xdr:colOff>
      <xdr:row>4</xdr:row>
      <xdr:rowOff>438150</xdr:rowOff>
    </xdr:to>
    <xdr:pic>
      <xdr:nvPicPr>
        <xdr:cNvPr id="7" name="그림 6" descr="메소뭉치">
          <a:extLst>
            <a:ext uri="{FF2B5EF4-FFF2-40B4-BE49-F238E27FC236}">
              <a16:creationId xmlns:a16="http://schemas.microsoft.com/office/drawing/2014/main" id="{0D378D2B-C0C4-49AA-932C-9202739F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1133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628650</xdr:colOff>
      <xdr:row>4</xdr:row>
      <xdr:rowOff>161925</xdr:rowOff>
    </xdr:from>
    <xdr:to>
      <xdr:col>11</xdr:col>
      <xdr:colOff>942975</xdr:colOff>
      <xdr:row>4</xdr:row>
      <xdr:rowOff>447675</xdr:rowOff>
    </xdr:to>
    <xdr:pic>
      <xdr:nvPicPr>
        <xdr:cNvPr id="8" name="그림 7" descr="메소지폐">
          <a:extLst>
            <a:ext uri="{FF2B5EF4-FFF2-40B4-BE49-F238E27FC236}">
              <a16:creationId xmlns:a16="http://schemas.microsoft.com/office/drawing/2014/main" id="{2767698B-8FC3-1E8C-A901-1B6726CA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152525"/>
          <a:ext cx="3143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2A7-4154-49DC-9DB6-9205A19B1ED5}">
  <sheetPr codeName="Sheet1"/>
  <dimension ref="H1:X36"/>
  <sheetViews>
    <sheetView zoomScaleNormal="100" workbookViewId="0">
      <selection activeCell="S16" sqref="S16"/>
    </sheetView>
  </sheetViews>
  <sheetFormatPr defaultRowHeight="20.100000000000001" customHeight="1"/>
  <cols>
    <col min="1" max="6" width="9" style="1"/>
    <col min="7" max="7" width="6.875" style="1" customWidth="1"/>
    <col min="8" max="8" width="9.875" style="1" customWidth="1"/>
    <col min="9" max="9" width="12.375" style="15" customWidth="1"/>
    <col min="10" max="11" width="9.625" style="18" customWidth="1"/>
    <col min="12" max="13" width="20.625" style="1" customWidth="1"/>
    <col min="14" max="14" width="9" style="1" customWidth="1"/>
    <col min="15" max="15" width="9.875" style="1" customWidth="1"/>
    <col min="16" max="16" width="12.375" style="1" customWidth="1"/>
    <col min="17" max="18" width="9.625" style="1" customWidth="1"/>
    <col min="19" max="20" width="20.625" style="1" customWidth="1"/>
    <col min="21" max="16384" width="9" style="1"/>
  </cols>
  <sheetData>
    <row r="1" spans="8:20" ht="20.100000000000001" customHeight="1" thickBot="1"/>
    <row r="2" spans="8:20" ht="20.100000000000001" customHeight="1" thickTop="1" thickBot="1">
      <c r="H2" s="41" t="s">
        <v>7</v>
      </c>
      <c r="I2" s="41"/>
      <c r="J2" s="41"/>
      <c r="K2" s="41"/>
      <c r="L2" s="41"/>
      <c r="M2" s="41"/>
      <c r="O2" s="42"/>
      <c r="P2" s="42"/>
      <c r="Q2" s="42"/>
      <c r="R2" s="42"/>
      <c r="S2" s="42"/>
      <c r="T2" s="42"/>
    </row>
    <row r="3" spans="8:20" ht="20.100000000000001" customHeight="1" thickTop="1" thickBot="1">
      <c r="H3" s="41"/>
      <c r="I3" s="41"/>
      <c r="J3" s="41"/>
      <c r="K3" s="41"/>
      <c r="L3" s="41"/>
      <c r="M3" s="41"/>
      <c r="O3" s="42"/>
      <c r="P3" s="42"/>
      <c r="Q3" s="42"/>
      <c r="R3" s="42"/>
      <c r="S3" s="42"/>
      <c r="T3" s="42"/>
    </row>
    <row r="4" spans="8:20" ht="20.100000000000001" customHeight="1" thickTop="1" thickBot="1"/>
    <row r="5" spans="8:20" ht="45" customHeight="1" thickTop="1" thickBot="1">
      <c r="H5" s="2" t="s">
        <v>0</v>
      </c>
      <c r="I5" s="16"/>
      <c r="J5" s="19"/>
      <c r="K5" s="19"/>
      <c r="L5" s="2"/>
      <c r="M5" s="2" t="s">
        <v>5</v>
      </c>
      <c r="O5" s="43" t="s">
        <v>11</v>
      </c>
      <c r="P5" s="44"/>
      <c r="Q5" s="44"/>
      <c r="R5" s="5"/>
      <c r="S5" s="5"/>
      <c r="T5" s="5"/>
    </row>
    <row r="6" spans="8:20" ht="20.100000000000001" customHeight="1" thickTop="1" thickBot="1">
      <c r="H6" s="14">
        <v>45809</v>
      </c>
      <c r="I6" s="17">
        <v>12</v>
      </c>
      <c r="J6" s="20">
        <v>12</v>
      </c>
      <c r="K6" s="20">
        <v>12</v>
      </c>
      <c r="L6" s="4">
        <v>100000000</v>
      </c>
      <c r="M6" s="4">
        <f t="shared" ref="M6:M35" si="0">(J6*$P$6)+(K6*$P$7)+L6</f>
        <v>193240000</v>
      </c>
      <c r="O6" s="22" t="s">
        <v>1</v>
      </c>
      <c r="P6" s="45">
        <v>430000</v>
      </c>
      <c r="Q6" s="45"/>
      <c r="R6" s="6"/>
      <c r="S6" s="7"/>
      <c r="T6" s="8"/>
    </row>
    <row r="7" spans="8:20" ht="20.100000000000001" customHeight="1" thickTop="1" thickBot="1">
      <c r="H7" s="14">
        <v>45810</v>
      </c>
      <c r="I7" s="17"/>
      <c r="J7" s="20"/>
      <c r="K7" s="20"/>
      <c r="L7" s="4">
        <v>0</v>
      </c>
      <c r="M7" s="4">
        <f t="shared" si="0"/>
        <v>0</v>
      </c>
      <c r="O7" s="22" t="s">
        <v>2</v>
      </c>
      <c r="P7" s="45">
        <v>7340000</v>
      </c>
      <c r="Q7" s="45"/>
      <c r="R7" s="6"/>
      <c r="S7" s="7"/>
      <c r="T7" s="8"/>
    </row>
    <row r="8" spans="8:20" ht="20.100000000000001" customHeight="1" thickTop="1" thickBot="1">
      <c r="H8" s="14">
        <v>45811</v>
      </c>
      <c r="I8" s="17"/>
      <c r="J8" s="20"/>
      <c r="K8" s="20"/>
      <c r="L8" s="4">
        <v>0</v>
      </c>
      <c r="M8" s="4">
        <f t="shared" si="0"/>
        <v>0</v>
      </c>
      <c r="R8" s="6"/>
      <c r="S8" s="7"/>
      <c r="T8" s="8"/>
    </row>
    <row r="9" spans="8:20" ht="20.100000000000001" customHeight="1" thickTop="1" thickBot="1">
      <c r="H9" s="14">
        <v>45812</v>
      </c>
      <c r="I9" s="17"/>
      <c r="J9" s="20"/>
      <c r="K9" s="20"/>
      <c r="L9" s="4">
        <v>0</v>
      </c>
      <c r="M9" s="4">
        <f t="shared" si="0"/>
        <v>0</v>
      </c>
      <c r="R9" s="6"/>
      <c r="S9" s="7"/>
      <c r="T9" s="8"/>
    </row>
    <row r="10" spans="8:20" ht="20.100000000000001" customHeight="1" thickTop="1" thickBot="1">
      <c r="H10" s="14">
        <v>45813</v>
      </c>
      <c r="I10" s="17"/>
      <c r="J10" s="20"/>
      <c r="K10" s="20"/>
      <c r="L10" s="4">
        <v>0</v>
      </c>
      <c r="M10" s="4">
        <f t="shared" si="0"/>
        <v>0</v>
      </c>
      <c r="R10" s="6"/>
      <c r="S10" s="7"/>
      <c r="T10" s="8"/>
    </row>
    <row r="11" spans="8:20" ht="20.100000000000001" customHeight="1" thickTop="1" thickBot="1">
      <c r="H11" s="14">
        <v>45814</v>
      </c>
      <c r="I11" s="17"/>
      <c r="J11" s="21"/>
      <c r="K11" s="21"/>
      <c r="L11" s="3">
        <v>0</v>
      </c>
      <c r="M11" s="4">
        <f t="shared" si="0"/>
        <v>0</v>
      </c>
      <c r="R11" s="5"/>
      <c r="S11" s="10"/>
      <c r="T11" s="8"/>
    </row>
    <row r="12" spans="8:20" ht="20.100000000000001" customHeight="1" thickTop="1" thickBot="1">
      <c r="H12" s="14">
        <v>45815</v>
      </c>
      <c r="I12" s="17"/>
      <c r="J12" s="20"/>
      <c r="K12" s="20"/>
      <c r="L12" s="4">
        <v>0</v>
      </c>
      <c r="M12" s="4">
        <f t="shared" si="0"/>
        <v>0</v>
      </c>
      <c r="R12" s="6"/>
      <c r="S12" s="7"/>
      <c r="T12" s="8"/>
    </row>
    <row r="13" spans="8:20" ht="20.100000000000001" customHeight="1" thickTop="1" thickBot="1">
      <c r="H13" s="14">
        <v>45816</v>
      </c>
      <c r="I13" s="17"/>
      <c r="J13" s="21"/>
      <c r="K13" s="21"/>
      <c r="L13" s="3">
        <v>0</v>
      </c>
      <c r="M13" s="4">
        <f t="shared" si="0"/>
        <v>0</v>
      </c>
      <c r="R13" s="5"/>
      <c r="S13" s="10"/>
      <c r="T13" s="8"/>
    </row>
    <row r="14" spans="8:20" ht="20.100000000000001" customHeight="1" thickTop="1" thickBot="1">
      <c r="H14" s="14">
        <v>45817</v>
      </c>
      <c r="I14" s="17"/>
      <c r="J14" s="21"/>
      <c r="K14" s="21"/>
      <c r="L14" s="3">
        <v>0</v>
      </c>
      <c r="M14" s="4">
        <f t="shared" si="0"/>
        <v>0</v>
      </c>
      <c r="O14" s="40" t="s">
        <v>3</v>
      </c>
      <c r="P14" s="40"/>
      <c r="Q14" s="40"/>
      <c r="R14" s="5"/>
      <c r="S14" s="10"/>
      <c r="T14" s="8"/>
    </row>
    <row r="15" spans="8:20" ht="20.100000000000001" customHeight="1" thickTop="1" thickBot="1">
      <c r="H15" s="14">
        <v>45818</v>
      </c>
      <c r="I15" s="17"/>
      <c r="J15" s="21"/>
      <c r="K15" s="21"/>
      <c r="L15" s="3">
        <v>0</v>
      </c>
      <c r="M15" s="4">
        <f t="shared" si="0"/>
        <v>0</v>
      </c>
      <c r="O15" s="23">
        <v>45809</v>
      </c>
      <c r="P15" s="29">
        <f>SUMIFS(M:M,H:H,$O15)</f>
        <v>193240000</v>
      </c>
      <c r="Q15" s="29"/>
      <c r="R15" s="5"/>
      <c r="S15" s="10"/>
      <c r="T15" s="8"/>
    </row>
    <row r="16" spans="8:20" ht="20.100000000000001" customHeight="1" thickTop="1" thickBot="1">
      <c r="H16" s="14">
        <v>45819</v>
      </c>
      <c r="I16" s="17"/>
      <c r="J16" s="20"/>
      <c r="K16" s="20"/>
      <c r="L16" s="4">
        <v>0</v>
      </c>
      <c r="M16" s="4">
        <f t="shared" si="0"/>
        <v>0</v>
      </c>
      <c r="R16" s="5"/>
      <c r="S16" s="10"/>
      <c r="T16" s="8"/>
    </row>
    <row r="17" spans="8:24" ht="20.100000000000001" customHeight="1" thickTop="1" thickBot="1">
      <c r="H17" s="14">
        <v>45820</v>
      </c>
      <c r="I17" s="17"/>
      <c r="J17" s="21"/>
      <c r="K17" s="21"/>
      <c r="L17" s="3">
        <v>0</v>
      </c>
      <c r="M17" s="4">
        <f t="shared" si="0"/>
        <v>0</v>
      </c>
      <c r="O17" s="34" t="s">
        <v>6</v>
      </c>
      <c r="P17" s="35"/>
      <c r="Q17" s="35"/>
      <c r="R17" s="5"/>
      <c r="S17" s="10"/>
      <c r="T17" s="8"/>
    </row>
    <row r="18" spans="8:24" ht="20.100000000000001" customHeight="1" thickTop="1" thickBot="1">
      <c r="H18" s="14">
        <v>45821</v>
      </c>
      <c r="I18" s="17"/>
      <c r="J18" s="21"/>
      <c r="K18" s="21"/>
      <c r="L18" s="3">
        <v>0</v>
      </c>
      <c r="M18" s="4">
        <f t="shared" si="0"/>
        <v>0</v>
      </c>
      <c r="O18" s="36" t="str">
        <f>SUM(I6:I35)*30/60 &amp; "시간"</f>
        <v>6시간</v>
      </c>
      <c r="P18" s="36"/>
      <c r="Q18" s="36"/>
      <c r="R18" s="5"/>
      <c r="S18" s="10"/>
      <c r="T18" s="8"/>
      <c r="V18" s="33"/>
      <c r="W18" s="33"/>
      <c r="X18" s="33"/>
    </row>
    <row r="19" spans="8:24" ht="20.100000000000001" customHeight="1" thickTop="1" thickBot="1">
      <c r="H19" s="14">
        <v>45822</v>
      </c>
      <c r="I19" s="17"/>
      <c r="J19" s="20"/>
      <c r="K19" s="20"/>
      <c r="L19" s="4">
        <v>0</v>
      </c>
      <c r="M19" s="4">
        <f t="shared" si="0"/>
        <v>0</v>
      </c>
      <c r="O19" s="9"/>
      <c r="P19" s="5"/>
      <c r="Q19" s="5"/>
      <c r="R19" s="12"/>
      <c r="S19" s="8"/>
      <c r="T19" s="8"/>
    </row>
    <row r="20" spans="8:24" ht="20.100000000000001" customHeight="1" thickTop="1" thickBot="1">
      <c r="H20" s="14">
        <v>45823</v>
      </c>
      <c r="I20" s="17"/>
      <c r="J20" s="21"/>
      <c r="K20" s="21"/>
      <c r="L20" s="3">
        <v>0</v>
      </c>
      <c r="M20" s="4">
        <f t="shared" si="0"/>
        <v>0</v>
      </c>
      <c r="O20" s="37" t="s">
        <v>8</v>
      </c>
      <c r="P20" s="38"/>
      <c r="Q20" s="38"/>
      <c r="R20" s="5"/>
      <c r="S20" s="10"/>
      <c r="T20" s="8"/>
    </row>
    <row r="21" spans="8:24" ht="20.100000000000001" customHeight="1" thickTop="1" thickBot="1">
      <c r="H21" s="14">
        <v>45824</v>
      </c>
      <c r="I21" s="17"/>
      <c r="J21" s="20"/>
      <c r="K21" s="20"/>
      <c r="L21" s="4">
        <v>0</v>
      </c>
      <c r="M21" s="4">
        <f t="shared" si="0"/>
        <v>0</v>
      </c>
      <c r="O21" s="36" t="s">
        <v>9</v>
      </c>
      <c r="P21" s="36"/>
      <c r="Q21" s="24" t="str">
        <f>SUM(J6:J35) &amp; "개"</f>
        <v>12개</v>
      </c>
      <c r="R21" s="13"/>
      <c r="S21" s="8"/>
      <c r="T21" s="8"/>
    </row>
    <row r="22" spans="8:24" ht="20.100000000000001" customHeight="1" thickTop="1" thickBot="1">
      <c r="H22" s="14">
        <v>45825</v>
      </c>
      <c r="I22" s="17"/>
      <c r="J22" s="20"/>
      <c r="K22" s="20"/>
      <c r="L22" s="4">
        <v>0</v>
      </c>
      <c r="M22" s="4">
        <f t="shared" si="0"/>
        <v>0</v>
      </c>
      <c r="O22" s="39" t="s">
        <v>10</v>
      </c>
      <c r="P22" s="39"/>
      <c r="Q22" s="24" t="str">
        <f>SUM(K6:K35) &amp; "개"</f>
        <v>12개</v>
      </c>
      <c r="R22" s="12"/>
      <c r="S22" s="8"/>
      <c r="T22" s="8"/>
    </row>
    <row r="23" spans="8:24" ht="20.100000000000001" customHeight="1" thickTop="1" thickBot="1">
      <c r="H23" s="14">
        <v>45826</v>
      </c>
      <c r="I23" s="17"/>
      <c r="J23" s="20"/>
      <c r="K23" s="20"/>
      <c r="L23" s="4">
        <v>0</v>
      </c>
      <c r="M23" s="4">
        <f t="shared" si="0"/>
        <v>0</v>
      </c>
      <c r="O23" s="11"/>
      <c r="P23" s="12"/>
      <c r="Q23" s="12"/>
      <c r="R23" s="12"/>
      <c r="S23" s="8"/>
      <c r="T23" s="8"/>
    </row>
    <row r="24" spans="8:24" ht="20.100000000000001" customHeight="1" thickTop="1" thickBot="1">
      <c r="H24" s="14">
        <v>45827</v>
      </c>
      <c r="I24" s="17"/>
      <c r="J24" s="20"/>
      <c r="K24" s="20"/>
      <c r="L24" s="4">
        <v>0</v>
      </c>
      <c r="M24" s="4">
        <f t="shared" si="0"/>
        <v>0</v>
      </c>
      <c r="O24" s="30" t="s">
        <v>4</v>
      </c>
      <c r="P24" s="30"/>
      <c r="Q24" s="30"/>
      <c r="R24" s="12"/>
      <c r="S24" s="8"/>
      <c r="T24" s="8"/>
    </row>
    <row r="25" spans="8:24" ht="20.100000000000001" customHeight="1" thickTop="1" thickBot="1">
      <c r="H25" s="14">
        <v>45828</v>
      </c>
      <c r="I25" s="17"/>
      <c r="J25" s="20"/>
      <c r="K25" s="20"/>
      <c r="L25" s="4">
        <v>0</v>
      </c>
      <c r="M25" s="4">
        <f t="shared" si="0"/>
        <v>0</v>
      </c>
      <c r="O25" s="31">
        <f>SUM(M6:M35,T6:T36)</f>
        <v>193240000</v>
      </c>
      <c r="P25" s="32"/>
      <c r="Q25" s="32"/>
      <c r="R25" s="12"/>
      <c r="S25" s="8"/>
      <c r="T25" s="8"/>
    </row>
    <row r="26" spans="8:24" ht="20.100000000000001" customHeight="1" thickTop="1" thickBot="1">
      <c r="H26" s="14">
        <v>45829</v>
      </c>
      <c r="I26" s="17"/>
      <c r="J26" s="20"/>
      <c r="K26" s="20"/>
      <c r="L26" s="4">
        <v>0</v>
      </c>
      <c r="M26" s="4">
        <f t="shared" si="0"/>
        <v>0</v>
      </c>
      <c r="R26" s="12"/>
      <c r="S26" s="8"/>
      <c r="T26" s="8"/>
    </row>
    <row r="27" spans="8:24" ht="20.100000000000001" customHeight="1" thickTop="1" thickBot="1">
      <c r="H27" s="14">
        <v>45830</v>
      </c>
      <c r="I27" s="17"/>
      <c r="J27" s="20"/>
      <c r="K27" s="20"/>
      <c r="L27" s="4">
        <v>0</v>
      </c>
      <c r="M27" s="4">
        <f t="shared" si="0"/>
        <v>0</v>
      </c>
      <c r="O27" s="11"/>
      <c r="P27" s="12"/>
      <c r="Q27" s="12"/>
      <c r="R27" s="12"/>
      <c r="S27" s="8"/>
      <c r="T27" s="8"/>
    </row>
    <row r="28" spans="8:24" ht="20.100000000000001" customHeight="1" thickTop="1" thickBot="1">
      <c r="H28" s="14">
        <v>45831</v>
      </c>
      <c r="I28" s="17"/>
      <c r="J28" s="20"/>
      <c r="K28" s="20"/>
      <c r="L28" s="4">
        <v>0</v>
      </c>
      <c r="M28" s="4">
        <f t="shared" si="0"/>
        <v>0</v>
      </c>
      <c r="R28" s="12"/>
      <c r="S28" s="8"/>
      <c r="T28" s="8"/>
    </row>
    <row r="29" spans="8:24" ht="20.100000000000001" customHeight="1" thickTop="1" thickBot="1">
      <c r="H29" s="14">
        <v>45832</v>
      </c>
      <c r="I29" s="17"/>
      <c r="J29" s="20"/>
      <c r="K29" s="20"/>
      <c r="L29" s="4">
        <v>0</v>
      </c>
      <c r="M29" s="4">
        <f t="shared" si="0"/>
        <v>0</v>
      </c>
      <c r="R29" s="12"/>
      <c r="S29" s="8"/>
      <c r="T29" s="8"/>
    </row>
    <row r="30" spans="8:24" ht="20.100000000000001" customHeight="1" thickTop="1" thickBot="1">
      <c r="H30" s="14">
        <v>45833</v>
      </c>
      <c r="I30" s="17"/>
      <c r="J30" s="20"/>
      <c r="K30" s="20"/>
      <c r="L30" s="4">
        <v>0</v>
      </c>
      <c r="M30" s="4">
        <f t="shared" si="0"/>
        <v>0</v>
      </c>
      <c r="R30" s="12"/>
      <c r="S30" s="8"/>
      <c r="T30" s="8"/>
    </row>
    <row r="31" spans="8:24" ht="20.100000000000001" customHeight="1" thickTop="1" thickBot="1">
      <c r="H31" s="14">
        <v>45834</v>
      </c>
      <c r="I31" s="17"/>
      <c r="J31" s="20"/>
      <c r="K31" s="20"/>
      <c r="L31" s="4">
        <v>0</v>
      </c>
      <c r="M31" s="4">
        <f t="shared" si="0"/>
        <v>0</v>
      </c>
      <c r="R31" s="12"/>
      <c r="S31" s="8"/>
      <c r="T31" s="8"/>
    </row>
    <row r="32" spans="8:24" ht="20.100000000000001" customHeight="1" thickTop="1" thickBot="1">
      <c r="H32" s="14">
        <v>45835</v>
      </c>
      <c r="I32" s="17"/>
      <c r="J32" s="20"/>
      <c r="K32" s="20"/>
      <c r="L32" s="4">
        <v>0</v>
      </c>
      <c r="M32" s="4">
        <f t="shared" si="0"/>
        <v>0</v>
      </c>
      <c r="R32" s="12"/>
      <c r="S32" s="8"/>
      <c r="T32" s="8"/>
    </row>
    <row r="33" spans="8:20" ht="20.100000000000001" customHeight="1" thickTop="1" thickBot="1">
      <c r="H33" s="14">
        <v>45836</v>
      </c>
      <c r="I33" s="17"/>
      <c r="J33" s="20"/>
      <c r="K33" s="20"/>
      <c r="L33" s="4">
        <v>0</v>
      </c>
      <c r="M33" s="4">
        <f t="shared" si="0"/>
        <v>0</v>
      </c>
      <c r="R33" s="12"/>
      <c r="S33" s="8"/>
      <c r="T33" s="8"/>
    </row>
    <row r="34" spans="8:20" ht="20.100000000000001" customHeight="1" thickTop="1" thickBot="1">
      <c r="H34" s="14">
        <v>45837</v>
      </c>
      <c r="I34" s="17"/>
      <c r="J34" s="20"/>
      <c r="K34" s="20"/>
      <c r="L34" s="4">
        <v>0</v>
      </c>
      <c r="M34" s="4">
        <f t="shared" si="0"/>
        <v>0</v>
      </c>
      <c r="R34" s="12"/>
      <c r="S34" s="8"/>
      <c r="T34" s="8"/>
    </row>
    <row r="35" spans="8:20" ht="20.100000000000001" customHeight="1" thickTop="1" thickBot="1">
      <c r="H35" s="14">
        <v>45838</v>
      </c>
      <c r="I35" s="17"/>
      <c r="J35" s="20"/>
      <c r="K35" s="20"/>
      <c r="L35" s="4">
        <v>0</v>
      </c>
      <c r="M35" s="4">
        <f t="shared" si="0"/>
        <v>0</v>
      </c>
      <c r="R35" s="12"/>
      <c r="S35" s="8"/>
      <c r="T35" s="8"/>
    </row>
    <row r="36" spans="8:20" ht="20.100000000000001" customHeight="1" thickTop="1">
      <c r="R36" s="5"/>
      <c r="S36" s="10"/>
      <c r="T36" s="8"/>
    </row>
  </sheetData>
  <mergeCells count="15">
    <mergeCell ref="O14:Q14"/>
    <mergeCell ref="H2:M3"/>
    <mergeCell ref="O2:T3"/>
    <mergeCell ref="O5:Q5"/>
    <mergeCell ref="P6:Q6"/>
    <mergeCell ref="P7:Q7"/>
    <mergeCell ref="P15:Q15"/>
    <mergeCell ref="O24:Q24"/>
    <mergeCell ref="O25:Q25"/>
    <mergeCell ref="V18:X18"/>
    <mergeCell ref="O17:Q17"/>
    <mergeCell ref="O18:Q18"/>
    <mergeCell ref="O20:Q20"/>
    <mergeCell ref="O21:P21"/>
    <mergeCell ref="O22:P22"/>
  </mergeCells>
  <phoneticPr fontId="4" type="noConversion"/>
  <dataValidations count="1">
    <dataValidation type="list" allowBlank="1" showInputMessage="1" showErrorMessage="1" sqref="O15" xr:uid="{BBAB4F7D-790D-4104-A770-E43FD0E9D561}">
      <formula1>$H$6:$H$876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5955-07B1-4656-86FC-CA14D2AE9899}">
  <dimension ref="H1:X37"/>
  <sheetViews>
    <sheetView zoomScaleNormal="100" workbookViewId="0">
      <selection activeCell="S21" sqref="S21"/>
    </sheetView>
  </sheetViews>
  <sheetFormatPr defaultRowHeight="20.100000000000001" customHeight="1"/>
  <cols>
    <col min="1" max="6" width="9" style="1"/>
    <col min="7" max="7" width="6.875" style="1" customWidth="1"/>
    <col min="8" max="8" width="9.875" style="1" customWidth="1"/>
    <col min="9" max="9" width="12.375" style="15" customWidth="1"/>
    <col min="10" max="11" width="9.625" style="18" customWidth="1"/>
    <col min="12" max="13" width="20.625" style="1" customWidth="1"/>
    <col min="14" max="14" width="9" style="1" customWidth="1"/>
    <col min="15" max="15" width="9.875" style="1" customWidth="1"/>
    <col min="16" max="16" width="12.375" style="1" customWidth="1"/>
    <col min="17" max="18" width="9.625" style="1" customWidth="1"/>
    <col min="19" max="20" width="20.625" style="1" customWidth="1"/>
    <col min="21" max="16384" width="9" style="1"/>
  </cols>
  <sheetData>
    <row r="1" spans="8:20" ht="20.100000000000001" customHeight="1" thickBot="1"/>
    <row r="2" spans="8:20" ht="20.100000000000001" customHeight="1" thickTop="1" thickBot="1">
      <c r="H2" s="41" t="s">
        <v>7</v>
      </c>
      <c r="I2" s="41"/>
      <c r="J2" s="41"/>
      <c r="K2" s="41"/>
      <c r="L2" s="41"/>
      <c r="M2" s="41"/>
      <c r="O2" s="42"/>
      <c r="P2" s="42"/>
      <c r="Q2" s="42"/>
      <c r="R2" s="42"/>
      <c r="S2" s="42"/>
      <c r="T2" s="42"/>
    </row>
    <row r="3" spans="8:20" ht="20.100000000000001" customHeight="1" thickTop="1" thickBot="1">
      <c r="H3" s="41"/>
      <c r="I3" s="41"/>
      <c r="J3" s="41"/>
      <c r="K3" s="41"/>
      <c r="L3" s="41"/>
      <c r="M3" s="41"/>
      <c r="O3" s="42"/>
      <c r="P3" s="42"/>
      <c r="Q3" s="42"/>
      <c r="R3" s="42"/>
      <c r="S3" s="42"/>
      <c r="T3" s="42"/>
    </row>
    <row r="4" spans="8:20" ht="20.100000000000001" customHeight="1" thickTop="1" thickBot="1"/>
    <row r="5" spans="8:20" ht="45" customHeight="1" thickTop="1" thickBot="1">
      <c r="H5" s="46" t="s">
        <v>0</v>
      </c>
      <c r="I5" s="16"/>
      <c r="J5" s="19"/>
      <c r="K5" s="19"/>
      <c r="L5" s="2"/>
      <c r="M5" s="46" t="s">
        <v>5</v>
      </c>
      <c r="O5" s="43" t="s">
        <v>11</v>
      </c>
      <c r="P5" s="44"/>
      <c r="Q5" s="44"/>
      <c r="R5" s="5"/>
      <c r="S5" s="5"/>
      <c r="T5" s="5"/>
    </row>
    <row r="6" spans="8:20" ht="20.100000000000001" customHeight="1" thickTop="1" thickBot="1">
      <c r="H6" s="47"/>
      <c r="I6" s="16" t="s">
        <v>17</v>
      </c>
      <c r="J6" s="19" t="s">
        <v>1</v>
      </c>
      <c r="K6" s="19" t="s">
        <v>2</v>
      </c>
      <c r="L6" s="2" t="s">
        <v>16</v>
      </c>
      <c r="M6" s="47"/>
      <c r="O6" s="22" t="s">
        <v>1</v>
      </c>
      <c r="P6" s="45">
        <v>430000</v>
      </c>
      <c r="Q6" s="45"/>
      <c r="R6" s="5"/>
      <c r="S6" s="5"/>
      <c r="T6" s="5"/>
    </row>
    <row r="7" spans="8:20" ht="20.100000000000001" customHeight="1" thickTop="1" thickBot="1">
      <c r="H7" s="14">
        <v>45809</v>
      </c>
      <c r="I7" s="17">
        <v>12</v>
      </c>
      <c r="J7" s="20">
        <v>12</v>
      </c>
      <c r="K7" s="20">
        <v>12</v>
      </c>
      <c r="L7" s="4">
        <v>100000000</v>
      </c>
      <c r="M7" s="4">
        <f t="shared" ref="M7:M36" si="0">(J7*$P$6)+(K7*$P$7)+L7</f>
        <v>193240000</v>
      </c>
      <c r="O7" s="22" t="s">
        <v>2</v>
      </c>
      <c r="P7" s="45">
        <v>7340000</v>
      </c>
      <c r="Q7" s="45"/>
      <c r="R7" s="6"/>
      <c r="S7" s="7"/>
      <c r="T7" s="8"/>
    </row>
    <row r="8" spans="8:20" ht="20.100000000000001" customHeight="1" thickTop="1" thickBot="1">
      <c r="H8" s="14">
        <v>45810</v>
      </c>
      <c r="I8" s="17"/>
      <c r="J8" s="20"/>
      <c r="K8" s="20"/>
      <c r="L8" s="4">
        <v>0</v>
      </c>
      <c r="M8" s="4">
        <f t="shared" si="0"/>
        <v>0</v>
      </c>
      <c r="R8" s="6"/>
      <c r="S8" s="7"/>
      <c r="T8" s="8"/>
    </row>
    <row r="9" spans="8:20" ht="20.100000000000001" customHeight="1" thickTop="1" thickBot="1">
      <c r="H9" s="14">
        <v>45811</v>
      </c>
      <c r="I9" s="17"/>
      <c r="J9" s="20"/>
      <c r="K9" s="20"/>
      <c r="L9" s="4">
        <v>0</v>
      </c>
      <c r="M9" s="4">
        <f t="shared" si="0"/>
        <v>0</v>
      </c>
      <c r="R9" s="6"/>
      <c r="S9" s="7"/>
      <c r="T9" s="8"/>
    </row>
    <row r="10" spans="8:20" ht="20.100000000000001" customHeight="1" thickTop="1" thickBot="1">
      <c r="H10" s="14">
        <v>45812</v>
      </c>
      <c r="I10" s="17"/>
      <c r="J10" s="20"/>
      <c r="K10" s="20"/>
      <c r="L10" s="4">
        <v>0</v>
      </c>
      <c r="M10" s="4">
        <f t="shared" si="0"/>
        <v>0</v>
      </c>
      <c r="R10" s="6"/>
      <c r="S10" s="7"/>
      <c r="T10" s="8"/>
    </row>
    <row r="11" spans="8:20" ht="20.100000000000001" customHeight="1" thickTop="1" thickBot="1">
      <c r="H11" s="14">
        <v>45813</v>
      </c>
      <c r="I11" s="17"/>
      <c r="J11" s="20"/>
      <c r="K11" s="20"/>
      <c r="L11" s="4">
        <v>0</v>
      </c>
      <c r="M11" s="4">
        <f t="shared" si="0"/>
        <v>0</v>
      </c>
      <c r="R11" s="6"/>
      <c r="S11" s="7"/>
      <c r="T11" s="8"/>
    </row>
    <row r="12" spans="8:20" ht="20.100000000000001" customHeight="1" thickTop="1" thickBot="1">
      <c r="H12" s="14">
        <v>45814</v>
      </c>
      <c r="I12" s="17"/>
      <c r="J12" s="21"/>
      <c r="K12" s="21"/>
      <c r="L12" s="3">
        <v>0</v>
      </c>
      <c r="M12" s="4">
        <f t="shared" si="0"/>
        <v>0</v>
      </c>
      <c r="R12" s="5"/>
      <c r="S12" s="10"/>
      <c r="T12" s="8"/>
    </row>
    <row r="13" spans="8:20" ht="20.100000000000001" customHeight="1" thickTop="1" thickBot="1">
      <c r="H13" s="14">
        <v>45815</v>
      </c>
      <c r="I13" s="17"/>
      <c r="J13" s="20"/>
      <c r="K13" s="20"/>
      <c r="L13" s="4">
        <v>0</v>
      </c>
      <c r="M13" s="4">
        <f t="shared" si="0"/>
        <v>0</v>
      </c>
      <c r="R13" s="6"/>
      <c r="S13" s="7"/>
      <c r="T13" s="8"/>
    </row>
    <row r="14" spans="8:20" ht="20.100000000000001" customHeight="1" thickTop="1" thickBot="1">
      <c r="H14" s="14">
        <v>45816</v>
      </c>
      <c r="I14" s="17"/>
      <c r="J14" s="21"/>
      <c r="K14" s="21"/>
      <c r="L14" s="3">
        <v>0</v>
      </c>
      <c r="M14" s="4">
        <f t="shared" si="0"/>
        <v>0</v>
      </c>
      <c r="R14" s="5"/>
      <c r="S14" s="10"/>
      <c r="T14" s="8"/>
    </row>
    <row r="15" spans="8:20" ht="20.100000000000001" customHeight="1" thickTop="1" thickBot="1">
      <c r="H15" s="14">
        <v>45817</v>
      </c>
      <c r="I15" s="17"/>
      <c r="J15" s="21"/>
      <c r="K15" s="21"/>
      <c r="L15" s="3">
        <v>0</v>
      </c>
      <c r="M15" s="4">
        <f t="shared" si="0"/>
        <v>0</v>
      </c>
      <c r="O15" s="40" t="s">
        <v>3</v>
      </c>
      <c r="P15" s="40"/>
      <c r="Q15" s="40"/>
      <c r="R15" s="5"/>
      <c r="S15" s="10"/>
      <c r="T15" s="8"/>
    </row>
    <row r="16" spans="8:20" ht="20.100000000000001" customHeight="1" thickTop="1" thickBot="1">
      <c r="H16" s="14">
        <v>45818</v>
      </c>
      <c r="I16" s="17"/>
      <c r="J16" s="21"/>
      <c r="K16" s="21"/>
      <c r="L16" s="3">
        <v>0</v>
      </c>
      <c r="M16" s="4">
        <f t="shared" si="0"/>
        <v>0</v>
      </c>
      <c r="O16" s="23">
        <v>45809</v>
      </c>
      <c r="P16" s="29">
        <f>SUMIFS(M:M,H:H,$O16)</f>
        <v>193240000</v>
      </c>
      <c r="Q16" s="29"/>
      <c r="R16" s="5"/>
      <c r="S16" s="10"/>
      <c r="T16" s="8"/>
    </row>
    <row r="17" spans="8:24" ht="20.100000000000001" customHeight="1" thickTop="1" thickBot="1">
      <c r="H17" s="14">
        <v>45819</v>
      </c>
      <c r="I17" s="17"/>
      <c r="J17" s="20"/>
      <c r="K17" s="20"/>
      <c r="L17" s="4">
        <v>0</v>
      </c>
      <c r="M17" s="4">
        <f t="shared" si="0"/>
        <v>0</v>
      </c>
      <c r="R17" s="5"/>
      <c r="S17" s="10"/>
      <c r="T17" s="8"/>
    </row>
    <row r="18" spans="8:24" ht="20.100000000000001" customHeight="1" thickTop="1" thickBot="1">
      <c r="H18" s="14">
        <v>45820</v>
      </c>
      <c r="I18" s="17"/>
      <c r="J18" s="21"/>
      <c r="K18" s="21"/>
      <c r="L18" s="3">
        <v>0</v>
      </c>
      <c r="M18" s="4">
        <f t="shared" si="0"/>
        <v>0</v>
      </c>
      <c r="O18" s="34" t="s">
        <v>6</v>
      </c>
      <c r="P18" s="35"/>
      <c r="Q18" s="35"/>
      <c r="R18" s="5"/>
      <c r="S18" s="10"/>
      <c r="T18" s="8"/>
    </row>
    <row r="19" spans="8:24" ht="20.100000000000001" customHeight="1" thickTop="1" thickBot="1">
      <c r="H19" s="14">
        <v>45821</v>
      </c>
      <c r="I19" s="17"/>
      <c r="J19" s="21"/>
      <c r="K19" s="21"/>
      <c r="L19" s="3">
        <v>0</v>
      </c>
      <c r="M19" s="4">
        <f t="shared" si="0"/>
        <v>0</v>
      </c>
      <c r="O19" s="36" t="str">
        <f>SUM(I7:I36)*30/60 &amp; "시간"</f>
        <v>6시간</v>
      </c>
      <c r="P19" s="36"/>
      <c r="Q19" s="36"/>
      <c r="R19" s="5"/>
      <c r="S19" s="10"/>
      <c r="T19" s="8"/>
      <c r="V19" s="33"/>
      <c r="W19" s="33"/>
      <c r="X19" s="33"/>
    </row>
    <row r="20" spans="8:24" ht="20.100000000000001" customHeight="1" thickTop="1" thickBot="1">
      <c r="H20" s="14">
        <v>45822</v>
      </c>
      <c r="I20" s="17"/>
      <c r="J20" s="20"/>
      <c r="K20" s="20"/>
      <c r="L20" s="4">
        <v>0</v>
      </c>
      <c r="M20" s="4">
        <f t="shared" si="0"/>
        <v>0</v>
      </c>
      <c r="O20" s="9"/>
      <c r="P20" s="5"/>
      <c r="Q20" s="5"/>
      <c r="R20" s="12"/>
      <c r="S20" s="8"/>
      <c r="T20" s="8"/>
    </row>
    <row r="21" spans="8:24" ht="20.100000000000001" customHeight="1" thickTop="1" thickBot="1">
      <c r="H21" s="14">
        <v>45823</v>
      </c>
      <c r="I21" s="17"/>
      <c r="J21" s="21"/>
      <c r="K21" s="21"/>
      <c r="L21" s="3">
        <v>0</v>
      </c>
      <c r="M21" s="4">
        <f t="shared" si="0"/>
        <v>0</v>
      </c>
      <c r="O21" s="37" t="s">
        <v>8</v>
      </c>
      <c r="P21" s="38"/>
      <c r="Q21" s="38"/>
      <c r="R21" s="5"/>
      <c r="S21" s="10"/>
      <c r="T21" s="8"/>
    </row>
    <row r="22" spans="8:24" ht="20.100000000000001" customHeight="1" thickTop="1" thickBot="1">
      <c r="H22" s="14">
        <v>45824</v>
      </c>
      <c r="I22" s="17"/>
      <c r="J22" s="20"/>
      <c r="K22" s="20"/>
      <c r="L22" s="4">
        <v>0</v>
      </c>
      <c r="M22" s="4">
        <f t="shared" si="0"/>
        <v>0</v>
      </c>
      <c r="O22" s="36" t="s">
        <v>9</v>
      </c>
      <c r="P22" s="36"/>
      <c r="Q22" s="24" t="str">
        <f>SUM(J7:J36) &amp; "개"</f>
        <v>12개</v>
      </c>
      <c r="R22" s="13"/>
      <c r="S22" s="8"/>
      <c r="T22" s="8"/>
    </row>
    <row r="23" spans="8:24" ht="20.100000000000001" customHeight="1" thickTop="1" thickBot="1">
      <c r="H23" s="14">
        <v>45825</v>
      </c>
      <c r="I23" s="17"/>
      <c r="J23" s="20"/>
      <c r="K23" s="20"/>
      <c r="L23" s="4">
        <v>0</v>
      </c>
      <c r="M23" s="4">
        <f t="shared" si="0"/>
        <v>0</v>
      </c>
      <c r="O23" s="39" t="s">
        <v>10</v>
      </c>
      <c r="P23" s="39"/>
      <c r="Q23" s="24" t="str">
        <f>SUM(K7:K36) &amp; "개"</f>
        <v>12개</v>
      </c>
      <c r="R23" s="12"/>
      <c r="S23" s="8"/>
      <c r="T23" s="8"/>
    </row>
    <row r="24" spans="8:24" ht="20.100000000000001" customHeight="1" thickTop="1" thickBot="1">
      <c r="H24" s="14">
        <v>45826</v>
      </c>
      <c r="I24" s="17"/>
      <c r="J24" s="20"/>
      <c r="K24" s="20"/>
      <c r="L24" s="4">
        <v>0</v>
      </c>
      <c r="M24" s="4">
        <f t="shared" si="0"/>
        <v>0</v>
      </c>
      <c r="O24" s="11"/>
      <c r="P24" s="12"/>
      <c r="Q24" s="12"/>
      <c r="R24" s="12"/>
      <c r="S24" s="8"/>
      <c r="T24" s="8"/>
    </row>
    <row r="25" spans="8:24" ht="20.100000000000001" customHeight="1" thickTop="1" thickBot="1">
      <c r="H25" s="14">
        <v>45827</v>
      </c>
      <c r="I25" s="17"/>
      <c r="J25" s="20"/>
      <c r="K25" s="20"/>
      <c r="L25" s="4">
        <v>0</v>
      </c>
      <c r="M25" s="4">
        <f t="shared" si="0"/>
        <v>0</v>
      </c>
      <c r="O25" s="30" t="s">
        <v>4</v>
      </c>
      <c r="P25" s="30"/>
      <c r="Q25" s="30"/>
      <c r="R25" s="12"/>
      <c r="S25" s="8"/>
      <c r="T25" s="8"/>
    </row>
    <row r="26" spans="8:24" ht="20.100000000000001" customHeight="1" thickTop="1" thickBot="1">
      <c r="H26" s="14">
        <v>45828</v>
      </c>
      <c r="I26" s="17"/>
      <c r="J26" s="20"/>
      <c r="K26" s="20"/>
      <c r="L26" s="4">
        <v>0</v>
      </c>
      <c r="M26" s="4">
        <f t="shared" si="0"/>
        <v>0</v>
      </c>
      <c r="O26" s="31">
        <f>SUM(M7:M36,T7:T37)</f>
        <v>193240000</v>
      </c>
      <c r="P26" s="32"/>
      <c r="Q26" s="32"/>
      <c r="R26" s="12"/>
      <c r="S26" s="8"/>
      <c r="T26" s="8"/>
    </row>
    <row r="27" spans="8:24" ht="20.100000000000001" customHeight="1" thickTop="1" thickBot="1">
      <c r="H27" s="14">
        <v>45829</v>
      </c>
      <c r="I27" s="17"/>
      <c r="J27" s="20"/>
      <c r="K27" s="20"/>
      <c r="L27" s="4">
        <v>0</v>
      </c>
      <c r="M27" s="4">
        <f t="shared" si="0"/>
        <v>0</v>
      </c>
      <c r="R27" s="12"/>
      <c r="S27" s="8"/>
      <c r="T27" s="8"/>
    </row>
    <row r="28" spans="8:24" ht="20.100000000000001" customHeight="1" thickTop="1" thickBot="1">
      <c r="H28" s="14">
        <v>45830</v>
      </c>
      <c r="I28" s="17"/>
      <c r="J28" s="20"/>
      <c r="K28" s="20"/>
      <c r="L28" s="4">
        <v>0</v>
      </c>
      <c r="M28" s="4">
        <f t="shared" si="0"/>
        <v>0</v>
      </c>
      <c r="O28" s="11"/>
      <c r="P28" s="12"/>
      <c r="Q28" s="12"/>
      <c r="R28" s="12"/>
      <c r="S28" s="8"/>
      <c r="T28" s="8"/>
    </row>
    <row r="29" spans="8:24" ht="20.100000000000001" customHeight="1" thickTop="1" thickBot="1">
      <c r="H29" s="14">
        <v>45831</v>
      </c>
      <c r="I29" s="17"/>
      <c r="J29" s="20"/>
      <c r="K29" s="20"/>
      <c r="L29" s="4">
        <v>0</v>
      </c>
      <c r="M29" s="4">
        <f t="shared" si="0"/>
        <v>0</v>
      </c>
      <c r="R29" s="12"/>
      <c r="S29" s="8"/>
      <c r="T29" s="8"/>
    </row>
    <row r="30" spans="8:24" ht="20.100000000000001" customHeight="1" thickTop="1" thickBot="1">
      <c r="H30" s="14">
        <v>45832</v>
      </c>
      <c r="I30" s="17"/>
      <c r="J30" s="20"/>
      <c r="K30" s="20"/>
      <c r="L30" s="4">
        <v>0</v>
      </c>
      <c r="M30" s="4">
        <f t="shared" si="0"/>
        <v>0</v>
      </c>
      <c r="R30" s="12"/>
      <c r="S30" s="8"/>
      <c r="T30" s="8"/>
    </row>
    <row r="31" spans="8:24" ht="20.100000000000001" customHeight="1" thickTop="1" thickBot="1">
      <c r="H31" s="14">
        <v>45833</v>
      </c>
      <c r="I31" s="17"/>
      <c r="J31" s="20"/>
      <c r="K31" s="20"/>
      <c r="L31" s="4">
        <v>0</v>
      </c>
      <c r="M31" s="4">
        <f t="shared" si="0"/>
        <v>0</v>
      </c>
      <c r="R31" s="12"/>
      <c r="S31" s="8"/>
      <c r="T31" s="8"/>
    </row>
    <row r="32" spans="8:24" ht="20.100000000000001" customHeight="1" thickTop="1" thickBot="1">
      <c r="H32" s="14">
        <v>45834</v>
      </c>
      <c r="I32" s="17"/>
      <c r="J32" s="20"/>
      <c r="K32" s="20"/>
      <c r="L32" s="4">
        <v>0</v>
      </c>
      <c r="M32" s="4">
        <f t="shared" si="0"/>
        <v>0</v>
      </c>
      <c r="R32" s="12"/>
      <c r="S32" s="8"/>
      <c r="T32" s="8"/>
    </row>
    <row r="33" spans="8:20" ht="20.100000000000001" customHeight="1" thickTop="1" thickBot="1">
      <c r="H33" s="14">
        <v>45835</v>
      </c>
      <c r="I33" s="17"/>
      <c r="J33" s="20"/>
      <c r="K33" s="20"/>
      <c r="L33" s="4">
        <v>0</v>
      </c>
      <c r="M33" s="4">
        <f t="shared" si="0"/>
        <v>0</v>
      </c>
      <c r="R33" s="12"/>
      <c r="S33" s="8"/>
      <c r="T33" s="8"/>
    </row>
    <row r="34" spans="8:20" ht="20.100000000000001" customHeight="1" thickTop="1" thickBot="1">
      <c r="H34" s="14">
        <v>45836</v>
      </c>
      <c r="I34" s="17"/>
      <c r="J34" s="20"/>
      <c r="K34" s="20"/>
      <c r="L34" s="4">
        <v>0</v>
      </c>
      <c r="M34" s="4">
        <f t="shared" si="0"/>
        <v>0</v>
      </c>
      <c r="R34" s="12"/>
      <c r="S34" s="8"/>
      <c r="T34" s="8"/>
    </row>
    <row r="35" spans="8:20" ht="20.100000000000001" customHeight="1" thickTop="1" thickBot="1">
      <c r="H35" s="14">
        <v>45837</v>
      </c>
      <c r="I35" s="17"/>
      <c r="J35" s="20"/>
      <c r="K35" s="20"/>
      <c r="L35" s="4">
        <v>0</v>
      </c>
      <c r="M35" s="4">
        <f t="shared" si="0"/>
        <v>0</v>
      </c>
      <c r="R35" s="12"/>
      <c r="S35" s="8"/>
      <c r="T35" s="8"/>
    </row>
    <row r="36" spans="8:20" ht="20.100000000000001" customHeight="1" thickTop="1" thickBot="1">
      <c r="H36" s="14">
        <v>45838</v>
      </c>
      <c r="I36" s="17"/>
      <c r="J36" s="20"/>
      <c r="K36" s="20"/>
      <c r="L36" s="4">
        <v>0</v>
      </c>
      <c r="M36" s="4">
        <f t="shared" si="0"/>
        <v>0</v>
      </c>
      <c r="R36" s="12"/>
      <c r="S36" s="8"/>
      <c r="T36" s="8"/>
    </row>
    <row r="37" spans="8:20" ht="20.100000000000001" customHeight="1" thickTop="1">
      <c r="R37" s="5"/>
      <c r="S37" s="10"/>
      <c r="T37" s="8"/>
    </row>
  </sheetData>
  <mergeCells count="17">
    <mergeCell ref="O23:P23"/>
    <mergeCell ref="O25:Q25"/>
    <mergeCell ref="O26:Q26"/>
    <mergeCell ref="H5:H6"/>
    <mergeCell ref="M5:M6"/>
    <mergeCell ref="P16:Q16"/>
    <mergeCell ref="O18:Q18"/>
    <mergeCell ref="O19:Q19"/>
    <mergeCell ref="V19:X19"/>
    <mergeCell ref="O21:Q21"/>
    <mergeCell ref="O22:P22"/>
    <mergeCell ref="H2:M3"/>
    <mergeCell ref="O2:T3"/>
    <mergeCell ref="O5:Q5"/>
    <mergeCell ref="P6:Q6"/>
    <mergeCell ref="P7:Q7"/>
    <mergeCell ref="O15:Q15"/>
  </mergeCells>
  <phoneticPr fontId="4" type="noConversion"/>
  <dataValidations count="1">
    <dataValidation type="list" allowBlank="1" showInputMessage="1" showErrorMessage="1" sqref="O16" xr:uid="{E4D2075D-BF5A-4AFC-824A-79065286DE46}">
      <formula1>$H$7:$H$877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4D5E-5381-410E-AF9A-C21A5BF9E429}">
  <dimension ref="F1:Y37"/>
  <sheetViews>
    <sheetView tabSelected="1" topLeftCell="B4" zoomScaleNormal="100" workbookViewId="0">
      <selection activeCell="R23" sqref="R23"/>
    </sheetView>
  </sheetViews>
  <sheetFormatPr defaultRowHeight="20.100000000000001" customHeight="1"/>
  <cols>
    <col min="1" max="4" width="9" style="1"/>
    <col min="5" max="5" width="6.875" style="1" customWidth="1"/>
    <col min="6" max="6" width="9.875" style="1" customWidth="1"/>
    <col min="7" max="7" width="12.375" style="15" customWidth="1"/>
    <col min="8" max="11" width="9.625" style="18" customWidth="1"/>
    <col min="12" max="14" width="20.625" style="1" customWidth="1"/>
    <col min="15" max="15" width="9" style="1" customWidth="1"/>
    <col min="16" max="16" width="9.875" style="1" customWidth="1"/>
    <col min="17" max="17" width="12.375" style="1" customWidth="1"/>
    <col min="18" max="19" width="9.625" style="1" customWidth="1"/>
    <col min="20" max="21" width="20.625" style="1" customWidth="1"/>
    <col min="22" max="16384" width="9" style="1"/>
  </cols>
  <sheetData>
    <row r="1" spans="6:21" ht="20.100000000000001" customHeight="1" thickBot="1"/>
    <row r="2" spans="6:21" ht="20.100000000000001" customHeight="1" thickTop="1" thickBot="1">
      <c r="F2" s="41" t="s">
        <v>7</v>
      </c>
      <c r="G2" s="41"/>
      <c r="H2" s="41"/>
      <c r="I2" s="41"/>
      <c r="J2" s="41"/>
      <c r="K2" s="41"/>
      <c r="L2" s="41"/>
      <c r="M2" s="41"/>
      <c r="N2" s="41"/>
      <c r="P2" s="42"/>
      <c r="Q2" s="42"/>
      <c r="R2" s="42"/>
      <c r="S2" s="42"/>
      <c r="T2" s="42"/>
      <c r="U2" s="42"/>
    </row>
    <row r="3" spans="6:21" ht="20.100000000000001" customHeight="1" thickTop="1" thickBot="1">
      <c r="F3" s="41"/>
      <c r="G3" s="41"/>
      <c r="H3" s="41"/>
      <c r="I3" s="41"/>
      <c r="J3" s="41"/>
      <c r="K3" s="41"/>
      <c r="L3" s="41"/>
      <c r="M3" s="41"/>
      <c r="N3" s="41"/>
      <c r="P3" s="42"/>
      <c r="Q3" s="42"/>
      <c r="R3" s="42"/>
      <c r="S3" s="42"/>
      <c r="T3" s="42"/>
      <c r="U3" s="42"/>
    </row>
    <row r="4" spans="6:21" ht="20.100000000000001" customHeight="1" thickTop="1" thickBot="1"/>
    <row r="5" spans="6:21" ht="45" customHeight="1" thickTop="1" thickBot="1">
      <c r="F5" s="46" t="s">
        <v>0</v>
      </c>
      <c r="G5" s="27"/>
      <c r="H5" s="51"/>
      <c r="I5" s="52"/>
      <c r="J5" s="51"/>
      <c r="K5" s="52"/>
      <c r="L5" s="2"/>
      <c r="M5" s="2"/>
      <c r="N5" s="46" t="s">
        <v>5</v>
      </c>
      <c r="P5" s="48" t="s">
        <v>11</v>
      </c>
      <c r="Q5" s="49"/>
      <c r="R5" s="50"/>
      <c r="S5" s="5"/>
      <c r="T5" s="5"/>
      <c r="U5" s="5"/>
    </row>
    <row r="6" spans="6:21" ht="20.100000000000001" customHeight="1" thickTop="1" thickBot="1">
      <c r="F6" s="47"/>
      <c r="G6" s="19" t="s">
        <v>17</v>
      </c>
      <c r="H6" s="19" t="s">
        <v>12</v>
      </c>
      <c r="I6" s="25" t="s">
        <v>13</v>
      </c>
      <c r="J6" s="19" t="s">
        <v>12</v>
      </c>
      <c r="K6" s="25" t="s">
        <v>13</v>
      </c>
      <c r="L6" s="26" t="s">
        <v>14</v>
      </c>
      <c r="M6" s="26" t="s">
        <v>15</v>
      </c>
      <c r="N6" s="47"/>
      <c r="P6" s="22" t="s">
        <v>1</v>
      </c>
      <c r="Q6" s="45">
        <v>430000</v>
      </c>
      <c r="R6" s="45"/>
      <c r="S6" s="5"/>
      <c r="T6" s="5"/>
      <c r="U6" s="5"/>
    </row>
    <row r="7" spans="6:21" ht="20.100000000000001" customHeight="1" thickTop="1" thickBot="1">
      <c r="F7" s="14">
        <v>45809</v>
      </c>
      <c r="G7" s="17">
        <v>1</v>
      </c>
      <c r="H7" s="20">
        <v>10</v>
      </c>
      <c r="I7" s="20">
        <v>20</v>
      </c>
      <c r="J7" s="20">
        <v>0</v>
      </c>
      <c r="K7" s="20">
        <v>10</v>
      </c>
      <c r="L7" s="4">
        <v>100000000</v>
      </c>
      <c r="M7" s="4">
        <v>200000000</v>
      </c>
      <c r="N7" s="4">
        <f>SUM(I7-H7)*$Q$6+(K7-J7)*$Q$7+(M7-L7)</f>
        <v>177700000</v>
      </c>
      <c r="P7" s="22" t="s">
        <v>2</v>
      </c>
      <c r="Q7" s="45">
        <v>7340000</v>
      </c>
      <c r="R7" s="45"/>
      <c r="S7" s="6"/>
      <c r="T7" s="7"/>
      <c r="U7" s="8"/>
    </row>
    <row r="8" spans="6:21" ht="20.100000000000001" customHeight="1" thickTop="1" thickBot="1">
      <c r="F8" s="14">
        <v>45810</v>
      </c>
      <c r="G8" s="17">
        <v>2</v>
      </c>
      <c r="H8" s="20">
        <v>20</v>
      </c>
      <c r="I8" s="20">
        <v>30</v>
      </c>
      <c r="J8" s="20">
        <v>10</v>
      </c>
      <c r="K8" s="20">
        <v>20</v>
      </c>
      <c r="L8" s="4">
        <v>200000000</v>
      </c>
      <c r="M8" s="4">
        <v>400000000</v>
      </c>
      <c r="N8" s="4">
        <f t="shared" ref="N8:N36" si="0">SUM(I8-H8)*$Q$6+(K8-J8)*$Q$7+(M8-L8)</f>
        <v>277700000</v>
      </c>
      <c r="S8" s="6"/>
      <c r="T8" s="7"/>
      <c r="U8" s="8"/>
    </row>
    <row r="9" spans="6:21" ht="20.100000000000001" customHeight="1" thickTop="1" thickBot="1">
      <c r="F9" s="14">
        <v>45811</v>
      </c>
      <c r="G9" s="17"/>
      <c r="H9" s="20"/>
      <c r="I9" s="20"/>
      <c r="J9" s="20"/>
      <c r="K9" s="20"/>
      <c r="L9" s="4">
        <v>0</v>
      </c>
      <c r="M9" s="4">
        <v>0</v>
      </c>
      <c r="N9" s="4">
        <f t="shared" si="0"/>
        <v>0</v>
      </c>
      <c r="S9" s="6"/>
      <c r="T9" s="7"/>
      <c r="U9" s="8"/>
    </row>
    <row r="10" spans="6:21" ht="20.100000000000001" customHeight="1" thickTop="1" thickBot="1">
      <c r="F10" s="14">
        <v>45812</v>
      </c>
      <c r="G10" s="17"/>
      <c r="H10" s="20"/>
      <c r="I10" s="20"/>
      <c r="J10" s="20"/>
      <c r="K10" s="20"/>
      <c r="L10" s="4">
        <v>0</v>
      </c>
      <c r="M10" s="4">
        <v>0</v>
      </c>
      <c r="N10" s="4">
        <f t="shared" si="0"/>
        <v>0</v>
      </c>
      <c r="S10" s="6"/>
      <c r="T10" s="7"/>
      <c r="U10" s="8"/>
    </row>
    <row r="11" spans="6:21" ht="20.100000000000001" customHeight="1" thickTop="1" thickBot="1">
      <c r="F11" s="14">
        <v>45813</v>
      </c>
      <c r="G11" s="17"/>
      <c r="H11" s="20"/>
      <c r="I11" s="20"/>
      <c r="J11" s="20"/>
      <c r="K11" s="20"/>
      <c r="L11" s="4">
        <v>0</v>
      </c>
      <c r="M11" s="4">
        <v>0</v>
      </c>
      <c r="N11" s="4">
        <f t="shared" si="0"/>
        <v>0</v>
      </c>
      <c r="S11" s="6"/>
      <c r="T11" s="7"/>
      <c r="U11" s="8"/>
    </row>
    <row r="12" spans="6:21" ht="20.100000000000001" customHeight="1" thickTop="1" thickBot="1">
      <c r="F12" s="14">
        <v>45814</v>
      </c>
      <c r="G12" s="17"/>
      <c r="H12" s="21"/>
      <c r="I12" s="21"/>
      <c r="J12" s="21"/>
      <c r="K12" s="21"/>
      <c r="L12" s="3">
        <v>0</v>
      </c>
      <c r="M12" s="3">
        <v>0</v>
      </c>
      <c r="N12" s="4">
        <f t="shared" si="0"/>
        <v>0</v>
      </c>
      <c r="S12" s="5"/>
      <c r="T12" s="10"/>
      <c r="U12" s="8"/>
    </row>
    <row r="13" spans="6:21" ht="20.100000000000001" customHeight="1" thickTop="1" thickBot="1">
      <c r="F13" s="14">
        <v>45815</v>
      </c>
      <c r="G13" s="17"/>
      <c r="H13" s="20"/>
      <c r="I13" s="20"/>
      <c r="J13" s="20"/>
      <c r="K13" s="20"/>
      <c r="L13" s="4">
        <v>0</v>
      </c>
      <c r="M13" s="4">
        <v>0</v>
      </c>
      <c r="N13" s="4">
        <f t="shared" si="0"/>
        <v>0</v>
      </c>
      <c r="S13" s="6"/>
      <c r="T13" s="7"/>
      <c r="U13" s="8"/>
    </row>
    <row r="14" spans="6:21" ht="20.100000000000001" customHeight="1" thickTop="1" thickBot="1">
      <c r="F14" s="14">
        <v>45816</v>
      </c>
      <c r="G14" s="17"/>
      <c r="H14" s="21"/>
      <c r="I14" s="21"/>
      <c r="J14" s="21"/>
      <c r="K14" s="21"/>
      <c r="L14" s="3">
        <v>0</v>
      </c>
      <c r="M14" s="3">
        <v>0</v>
      </c>
      <c r="N14" s="4">
        <f t="shared" si="0"/>
        <v>0</v>
      </c>
      <c r="S14" s="5"/>
      <c r="T14" s="10"/>
      <c r="U14" s="8"/>
    </row>
    <row r="15" spans="6:21" ht="20.100000000000001" customHeight="1" thickTop="1" thickBot="1">
      <c r="F15" s="14">
        <v>45817</v>
      </c>
      <c r="G15" s="17"/>
      <c r="H15" s="21"/>
      <c r="I15" s="21"/>
      <c r="J15" s="21"/>
      <c r="K15" s="21"/>
      <c r="L15" s="3">
        <v>0</v>
      </c>
      <c r="M15" s="3">
        <v>0</v>
      </c>
      <c r="N15" s="4">
        <f t="shared" si="0"/>
        <v>0</v>
      </c>
      <c r="P15" s="40" t="s">
        <v>3</v>
      </c>
      <c r="Q15" s="40"/>
      <c r="R15" s="40"/>
      <c r="S15" s="5"/>
      <c r="T15" s="10"/>
      <c r="U15" s="8"/>
    </row>
    <row r="16" spans="6:21" ht="20.100000000000001" customHeight="1" thickTop="1" thickBot="1">
      <c r="F16" s="14">
        <v>45818</v>
      </c>
      <c r="G16" s="17"/>
      <c r="H16" s="21"/>
      <c r="I16" s="21"/>
      <c r="J16" s="21"/>
      <c r="K16" s="21"/>
      <c r="L16" s="3">
        <v>0</v>
      </c>
      <c r="M16" s="3">
        <v>0</v>
      </c>
      <c r="N16" s="4">
        <f t="shared" si="0"/>
        <v>0</v>
      </c>
      <c r="P16" s="23">
        <v>45810</v>
      </c>
      <c r="Q16" s="29">
        <f>SUMIFS(N:N,F:F,$P16)</f>
        <v>277700000</v>
      </c>
      <c r="R16" s="29"/>
      <c r="S16" s="5"/>
      <c r="T16" s="10"/>
      <c r="U16" s="8"/>
    </row>
    <row r="17" spans="6:25" ht="20.100000000000001" customHeight="1" thickTop="1" thickBot="1">
      <c r="F17" s="14">
        <v>45819</v>
      </c>
      <c r="G17" s="17"/>
      <c r="H17" s="20"/>
      <c r="I17" s="20"/>
      <c r="J17" s="20"/>
      <c r="K17" s="20"/>
      <c r="L17" s="4">
        <v>0</v>
      </c>
      <c r="M17" s="4">
        <v>0</v>
      </c>
      <c r="N17" s="4">
        <f t="shared" si="0"/>
        <v>0</v>
      </c>
      <c r="S17" s="5"/>
      <c r="T17" s="10"/>
      <c r="U17" s="8"/>
    </row>
    <row r="18" spans="6:25" ht="20.100000000000001" customHeight="1" thickTop="1" thickBot="1">
      <c r="F18" s="14">
        <v>45820</v>
      </c>
      <c r="G18" s="17"/>
      <c r="H18" s="21"/>
      <c r="I18" s="21"/>
      <c r="J18" s="21"/>
      <c r="K18" s="21"/>
      <c r="L18" s="3">
        <v>0</v>
      </c>
      <c r="M18" s="3">
        <v>0</v>
      </c>
      <c r="N18" s="4">
        <f t="shared" si="0"/>
        <v>0</v>
      </c>
      <c r="P18" s="34" t="s">
        <v>6</v>
      </c>
      <c r="Q18" s="35"/>
      <c r="R18" s="35"/>
      <c r="S18" s="5"/>
      <c r="T18" s="10"/>
      <c r="U18" s="8"/>
    </row>
    <row r="19" spans="6:25" ht="20.100000000000001" customHeight="1" thickTop="1" thickBot="1">
      <c r="F19" s="14">
        <v>45821</v>
      </c>
      <c r="G19" s="17"/>
      <c r="H19" s="21"/>
      <c r="I19" s="21"/>
      <c r="J19" s="21"/>
      <c r="K19" s="21"/>
      <c r="L19" s="3">
        <v>0</v>
      </c>
      <c r="M19" s="3">
        <v>0</v>
      </c>
      <c r="N19" s="4">
        <f t="shared" si="0"/>
        <v>0</v>
      </c>
      <c r="P19" s="36" t="str">
        <f>SUM(G7:G36)*30/60 &amp; "시간"</f>
        <v>1.5시간</v>
      </c>
      <c r="Q19" s="36"/>
      <c r="R19" s="36"/>
      <c r="S19" s="5"/>
      <c r="T19" s="10"/>
      <c r="U19" s="8"/>
      <c r="W19" s="33"/>
      <c r="X19" s="33"/>
      <c r="Y19" s="33"/>
    </row>
    <row r="20" spans="6:25" ht="20.100000000000001" customHeight="1" thickTop="1" thickBot="1">
      <c r="F20" s="14">
        <v>45822</v>
      </c>
      <c r="G20" s="17"/>
      <c r="H20" s="20"/>
      <c r="I20" s="20"/>
      <c r="J20" s="20"/>
      <c r="K20" s="20"/>
      <c r="L20" s="4">
        <v>0</v>
      </c>
      <c r="M20" s="4">
        <v>0</v>
      </c>
      <c r="N20" s="4">
        <f t="shared" si="0"/>
        <v>0</v>
      </c>
      <c r="P20" s="9"/>
      <c r="Q20" s="5"/>
      <c r="R20" s="5"/>
      <c r="S20" s="12"/>
      <c r="T20" s="8"/>
      <c r="U20" s="8"/>
    </row>
    <row r="21" spans="6:25" ht="20.100000000000001" customHeight="1" thickTop="1" thickBot="1">
      <c r="F21" s="14">
        <v>45823</v>
      </c>
      <c r="G21" s="17"/>
      <c r="H21" s="21"/>
      <c r="I21" s="21"/>
      <c r="J21" s="21"/>
      <c r="K21" s="21"/>
      <c r="L21" s="3">
        <v>0</v>
      </c>
      <c r="M21" s="3">
        <v>0</v>
      </c>
      <c r="N21" s="4">
        <f t="shared" si="0"/>
        <v>0</v>
      </c>
      <c r="P21" s="37" t="s">
        <v>8</v>
      </c>
      <c r="Q21" s="38"/>
      <c r="R21" s="38"/>
      <c r="S21" s="5"/>
      <c r="T21" s="10"/>
      <c r="U21" s="8"/>
    </row>
    <row r="22" spans="6:25" ht="20.100000000000001" customHeight="1" thickTop="1" thickBot="1">
      <c r="F22" s="14">
        <v>45824</v>
      </c>
      <c r="G22" s="17"/>
      <c r="H22" s="20"/>
      <c r="I22" s="20"/>
      <c r="J22" s="20"/>
      <c r="K22" s="20"/>
      <c r="L22" s="4">
        <v>0</v>
      </c>
      <c r="M22" s="4">
        <v>0</v>
      </c>
      <c r="N22" s="4">
        <f t="shared" si="0"/>
        <v>0</v>
      </c>
      <c r="P22" s="36" t="s">
        <v>9</v>
      </c>
      <c r="Q22" s="36"/>
      <c r="R22" s="28">
        <f>SUMPRODUCT((I7:I36 - H7:H36) * ISNUMBER(I7:I36) * ISNUMBER(H7:H36))</f>
        <v>20</v>
      </c>
      <c r="S22" s="13"/>
      <c r="T22" s="8"/>
      <c r="U22" s="8"/>
    </row>
    <row r="23" spans="6:25" ht="20.100000000000001" customHeight="1" thickTop="1" thickBot="1">
      <c r="F23" s="14">
        <v>45825</v>
      </c>
      <c r="G23" s="17"/>
      <c r="H23" s="20"/>
      <c r="I23" s="20"/>
      <c r="J23" s="20"/>
      <c r="K23" s="20"/>
      <c r="L23" s="4">
        <v>0</v>
      </c>
      <c r="M23" s="4">
        <v>0</v>
      </c>
      <c r="N23" s="4">
        <f t="shared" si="0"/>
        <v>0</v>
      </c>
      <c r="P23" s="39" t="s">
        <v>10</v>
      </c>
      <c r="Q23" s="39"/>
      <c r="R23" s="28">
        <f>SUMPRODUCT((K7:K36 - J7:J36) * ISNUMBER(K7:K36) * ISNUMBER(J7:J36))</f>
        <v>20</v>
      </c>
      <c r="S23" s="12"/>
      <c r="T23" s="8"/>
      <c r="U23" s="8"/>
    </row>
    <row r="24" spans="6:25" ht="20.100000000000001" customHeight="1" thickTop="1" thickBot="1">
      <c r="F24" s="14">
        <v>45826</v>
      </c>
      <c r="G24" s="17"/>
      <c r="H24" s="20"/>
      <c r="I24" s="20"/>
      <c r="J24" s="20"/>
      <c r="K24" s="20"/>
      <c r="L24" s="4">
        <v>0</v>
      </c>
      <c r="M24" s="4">
        <v>0</v>
      </c>
      <c r="N24" s="4">
        <f t="shared" si="0"/>
        <v>0</v>
      </c>
      <c r="P24" s="11"/>
      <c r="Q24" s="12"/>
      <c r="R24" s="12"/>
      <c r="S24" s="12"/>
      <c r="T24" s="8"/>
      <c r="U24" s="8"/>
    </row>
    <row r="25" spans="6:25" ht="20.100000000000001" customHeight="1" thickTop="1" thickBot="1">
      <c r="F25" s="14">
        <v>45827</v>
      </c>
      <c r="G25" s="17"/>
      <c r="H25" s="20"/>
      <c r="I25" s="20"/>
      <c r="J25" s="20"/>
      <c r="K25" s="20"/>
      <c r="L25" s="4">
        <v>0</v>
      </c>
      <c r="M25" s="4">
        <v>0</v>
      </c>
      <c r="N25" s="4">
        <f t="shared" si="0"/>
        <v>0</v>
      </c>
      <c r="P25" s="30" t="s">
        <v>4</v>
      </c>
      <c r="Q25" s="30"/>
      <c r="R25" s="30"/>
      <c r="S25" s="12"/>
      <c r="T25" s="8"/>
      <c r="U25" s="8"/>
    </row>
    <row r="26" spans="6:25" ht="20.100000000000001" customHeight="1" thickTop="1" thickBot="1">
      <c r="F26" s="14">
        <v>45828</v>
      </c>
      <c r="G26" s="17"/>
      <c r="H26" s="20"/>
      <c r="I26" s="20"/>
      <c r="J26" s="20"/>
      <c r="K26" s="20"/>
      <c r="L26" s="4">
        <v>0</v>
      </c>
      <c r="M26" s="4">
        <v>0</v>
      </c>
      <c r="N26" s="4">
        <f t="shared" si="0"/>
        <v>0</v>
      </c>
      <c r="P26" s="31">
        <f>SUM(N7:N36)</f>
        <v>455400000</v>
      </c>
      <c r="Q26" s="32"/>
      <c r="R26" s="32"/>
      <c r="S26" s="12"/>
      <c r="T26" s="8"/>
      <c r="U26" s="8"/>
    </row>
    <row r="27" spans="6:25" ht="20.100000000000001" customHeight="1" thickTop="1" thickBot="1">
      <c r="F27" s="14">
        <v>45829</v>
      </c>
      <c r="G27" s="17"/>
      <c r="H27" s="20"/>
      <c r="I27" s="20"/>
      <c r="J27" s="20"/>
      <c r="K27" s="20"/>
      <c r="L27" s="4">
        <v>0</v>
      </c>
      <c r="M27" s="4">
        <v>0</v>
      </c>
      <c r="N27" s="4">
        <f t="shared" si="0"/>
        <v>0</v>
      </c>
      <c r="S27" s="12"/>
      <c r="T27" s="8"/>
      <c r="U27" s="8"/>
    </row>
    <row r="28" spans="6:25" ht="20.100000000000001" customHeight="1" thickTop="1" thickBot="1">
      <c r="F28" s="14">
        <v>45830</v>
      </c>
      <c r="G28" s="17"/>
      <c r="H28" s="20"/>
      <c r="I28" s="20"/>
      <c r="J28" s="20"/>
      <c r="K28" s="20"/>
      <c r="L28" s="4">
        <v>0</v>
      </c>
      <c r="M28" s="4">
        <v>0</v>
      </c>
      <c r="N28" s="4">
        <f>SUM(I28-H28)*$Q$6+(K28-J28)*$Q$7+(M28-L28)</f>
        <v>0</v>
      </c>
      <c r="P28" s="11"/>
      <c r="Q28" s="12"/>
      <c r="R28" s="12"/>
      <c r="S28" s="12"/>
      <c r="T28" s="8"/>
      <c r="U28" s="8"/>
    </row>
    <row r="29" spans="6:25" ht="20.100000000000001" customHeight="1" thickTop="1" thickBot="1">
      <c r="F29" s="14">
        <v>45831</v>
      </c>
      <c r="G29" s="17"/>
      <c r="H29" s="20"/>
      <c r="I29" s="20"/>
      <c r="J29" s="20"/>
      <c r="K29" s="20"/>
      <c r="L29" s="4">
        <v>0</v>
      </c>
      <c r="M29" s="4">
        <v>0</v>
      </c>
      <c r="N29" s="4">
        <f t="shared" si="0"/>
        <v>0</v>
      </c>
      <c r="S29" s="12"/>
      <c r="T29" s="8"/>
      <c r="U29" s="8"/>
    </row>
    <row r="30" spans="6:25" ht="20.100000000000001" customHeight="1" thickTop="1" thickBot="1">
      <c r="F30" s="14">
        <v>45832</v>
      </c>
      <c r="G30" s="17"/>
      <c r="H30" s="20"/>
      <c r="I30" s="20"/>
      <c r="J30" s="20"/>
      <c r="K30" s="20"/>
      <c r="L30" s="4">
        <v>0</v>
      </c>
      <c r="M30" s="4">
        <v>0</v>
      </c>
      <c r="N30" s="4">
        <f t="shared" si="0"/>
        <v>0</v>
      </c>
      <c r="S30" s="12"/>
      <c r="T30" s="8"/>
      <c r="U30" s="8"/>
    </row>
    <row r="31" spans="6:25" ht="20.100000000000001" customHeight="1" thickTop="1" thickBot="1">
      <c r="F31" s="14">
        <v>45833</v>
      </c>
      <c r="G31" s="17"/>
      <c r="H31" s="20"/>
      <c r="I31" s="20"/>
      <c r="J31" s="20"/>
      <c r="K31" s="20"/>
      <c r="L31" s="4">
        <v>0</v>
      </c>
      <c r="M31" s="4">
        <v>0</v>
      </c>
      <c r="N31" s="4">
        <f t="shared" si="0"/>
        <v>0</v>
      </c>
      <c r="S31" s="12"/>
      <c r="T31" s="8"/>
      <c r="U31" s="8"/>
    </row>
    <row r="32" spans="6:25" ht="20.100000000000001" customHeight="1" thickTop="1" thickBot="1">
      <c r="F32" s="14">
        <v>45834</v>
      </c>
      <c r="G32" s="17"/>
      <c r="H32" s="20"/>
      <c r="I32" s="20"/>
      <c r="J32" s="20"/>
      <c r="K32" s="20"/>
      <c r="L32" s="4">
        <v>0</v>
      </c>
      <c r="M32" s="4">
        <v>0</v>
      </c>
      <c r="N32" s="4">
        <f t="shared" si="0"/>
        <v>0</v>
      </c>
      <c r="S32" s="12"/>
      <c r="T32" s="8"/>
      <c r="U32" s="8"/>
    </row>
    <row r="33" spans="6:21" ht="20.100000000000001" customHeight="1" thickTop="1" thickBot="1">
      <c r="F33" s="14">
        <v>45835</v>
      </c>
      <c r="G33" s="17"/>
      <c r="H33" s="20"/>
      <c r="I33" s="20"/>
      <c r="J33" s="20"/>
      <c r="K33" s="20"/>
      <c r="L33" s="4">
        <v>0</v>
      </c>
      <c r="M33" s="4">
        <v>0</v>
      </c>
      <c r="N33" s="4">
        <f t="shared" si="0"/>
        <v>0</v>
      </c>
      <c r="S33" s="12"/>
      <c r="T33" s="8"/>
      <c r="U33" s="8"/>
    </row>
    <row r="34" spans="6:21" ht="20.100000000000001" customHeight="1" thickTop="1" thickBot="1">
      <c r="F34" s="14">
        <v>45836</v>
      </c>
      <c r="G34" s="17"/>
      <c r="H34" s="20"/>
      <c r="I34" s="20"/>
      <c r="J34" s="20"/>
      <c r="K34" s="20"/>
      <c r="L34" s="4">
        <v>0</v>
      </c>
      <c r="M34" s="4">
        <v>0</v>
      </c>
      <c r="N34" s="4">
        <f t="shared" si="0"/>
        <v>0</v>
      </c>
      <c r="S34" s="12"/>
      <c r="T34" s="8"/>
      <c r="U34" s="8"/>
    </row>
    <row r="35" spans="6:21" ht="20.100000000000001" customHeight="1" thickTop="1" thickBot="1">
      <c r="F35" s="14">
        <v>45837</v>
      </c>
      <c r="G35" s="17"/>
      <c r="H35" s="20"/>
      <c r="I35" s="20"/>
      <c r="J35" s="20"/>
      <c r="K35" s="20"/>
      <c r="L35" s="4">
        <v>0</v>
      </c>
      <c r="M35" s="4">
        <v>0</v>
      </c>
      <c r="N35" s="4">
        <f t="shared" si="0"/>
        <v>0</v>
      </c>
      <c r="S35" s="12"/>
      <c r="T35" s="8"/>
      <c r="U35" s="8"/>
    </row>
    <row r="36" spans="6:21" ht="20.100000000000001" customHeight="1" thickTop="1" thickBot="1">
      <c r="F36" s="14">
        <v>45838</v>
      </c>
      <c r="G36" s="17"/>
      <c r="H36" s="20"/>
      <c r="I36" s="20"/>
      <c r="J36" s="20"/>
      <c r="K36" s="20"/>
      <c r="L36" s="4">
        <v>0</v>
      </c>
      <c r="M36" s="4">
        <v>0</v>
      </c>
      <c r="N36" s="4">
        <f t="shared" si="0"/>
        <v>0</v>
      </c>
      <c r="S36" s="12"/>
      <c r="T36" s="8"/>
      <c r="U36" s="8"/>
    </row>
    <row r="37" spans="6:21" ht="20.100000000000001" customHeight="1" thickTop="1">
      <c r="S37" s="5"/>
      <c r="T37" s="10"/>
      <c r="U37" s="8"/>
    </row>
  </sheetData>
  <mergeCells count="19">
    <mergeCell ref="P23:Q23"/>
    <mergeCell ref="P25:R25"/>
    <mergeCell ref="P26:R26"/>
    <mergeCell ref="F5:F6"/>
    <mergeCell ref="H5:I5"/>
    <mergeCell ref="J5:K5"/>
    <mergeCell ref="Q6:R6"/>
    <mergeCell ref="N5:N6"/>
    <mergeCell ref="Q16:R16"/>
    <mergeCell ref="P18:R18"/>
    <mergeCell ref="P19:R19"/>
    <mergeCell ref="W19:Y19"/>
    <mergeCell ref="P21:R21"/>
    <mergeCell ref="P22:Q22"/>
    <mergeCell ref="F2:N3"/>
    <mergeCell ref="P2:U3"/>
    <mergeCell ref="P5:R5"/>
    <mergeCell ref="Q7:R7"/>
    <mergeCell ref="P15:R15"/>
  </mergeCells>
  <phoneticPr fontId="4" type="noConversion"/>
  <dataValidations count="1">
    <dataValidation type="list" allowBlank="1" showInputMessage="1" showErrorMessage="1" sqref="P16" xr:uid="{4A8C94A8-A5C5-43CE-A57B-84732F27D1A8}">
      <formula1>$F$7:$F$877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사냥일지</vt:lpstr>
      <vt:lpstr>사냥일지 ver. 2</vt:lpstr>
      <vt:lpstr>사냥일지 ver.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정훈 오</dc:creator>
  <cp:lastModifiedBy>정훈 오</cp:lastModifiedBy>
  <dcterms:created xsi:type="dcterms:W3CDTF">2025-05-31T07:58:45Z</dcterms:created>
  <dcterms:modified xsi:type="dcterms:W3CDTF">2025-06-02T20:28:27Z</dcterms:modified>
</cp:coreProperties>
</file>