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8035" windowHeight="125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0" i="1"/>
  <c r="F24"/>
  <c r="F9"/>
  <c r="F23" s="1"/>
  <c r="G10"/>
  <c r="G3"/>
  <c r="E24"/>
  <c r="G2"/>
  <c r="E16"/>
  <c r="E12"/>
  <c r="E13" s="1"/>
  <c r="E14" s="1"/>
  <c r="E15" s="1"/>
  <c r="E11"/>
  <c r="E10"/>
  <c r="G24" l="1"/>
  <c r="J24" s="1"/>
  <c r="L24" s="1"/>
  <c r="F25"/>
  <c r="F26" s="1"/>
  <c r="F27" s="1"/>
  <c r="F28" s="1"/>
  <c r="F29" s="1"/>
  <c r="F30" s="1"/>
  <c r="I24"/>
  <c r="K24" s="1"/>
  <c r="E25"/>
  <c r="G11"/>
  <c r="G12" s="1"/>
  <c r="G13" s="1"/>
  <c r="G14" s="1"/>
  <c r="G15" s="1"/>
  <c r="G16" s="1"/>
  <c r="J10"/>
  <c r="L10" s="1"/>
  <c r="G25" l="1"/>
  <c r="G26" s="1"/>
  <c r="G27" s="1"/>
  <c r="G28" s="1"/>
  <c r="G29" s="1"/>
  <c r="G30" s="1"/>
  <c r="I10"/>
  <c r="F11"/>
  <c r="F12" s="1"/>
  <c r="F13" s="1"/>
  <c r="F14" s="1"/>
  <c r="F15" s="1"/>
  <c r="F16" s="1"/>
  <c r="I25"/>
  <c r="K25" s="1"/>
  <c r="E26"/>
  <c r="J11"/>
  <c r="J25" l="1"/>
  <c r="L25" s="1"/>
  <c r="K10"/>
  <c r="I11"/>
  <c r="I26"/>
  <c r="I27" s="1"/>
  <c r="E27"/>
  <c r="J12"/>
  <c r="L11"/>
  <c r="J26" l="1"/>
  <c r="J27" s="1"/>
  <c r="J28" s="1"/>
  <c r="J29" s="1"/>
  <c r="J30" s="1"/>
  <c r="I12"/>
  <c r="K11"/>
  <c r="K26"/>
  <c r="I28"/>
  <c r="K27"/>
  <c r="E28"/>
  <c r="J13"/>
  <c r="L12"/>
  <c r="L26" l="1"/>
  <c r="L27"/>
  <c r="K12"/>
  <c r="I13"/>
  <c r="K28"/>
  <c r="I29"/>
  <c r="L28"/>
  <c r="E29"/>
  <c r="J14"/>
  <c r="L13"/>
  <c r="I14" l="1"/>
  <c r="K13"/>
  <c r="I30"/>
  <c r="K30" s="1"/>
  <c r="K29"/>
  <c r="L29"/>
  <c r="E30"/>
  <c r="L30" s="1"/>
  <c r="J15"/>
  <c r="L14"/>
  <c r="K31" l="1"/>
  <c r="K14"/>
  <c r="I15"/>
  <c r="L31"/>
  <c r="J16"/>
  <c r="L15"/>
  <c r="L32" l="1"/>
  <c r="L17"/>
  <c r="L16"/>
  <c r="K15"/>
  <c r="K17" s="1"/>
  <c r="I16"/>
  <c r="K16" s="1"/>
  <c r="L33" l="1"/>
  <c r="L18"/>
</calcChain>
</file>

<file path=xl/sharedStrings.xml><?xml version="1.0" encoding="utf-8"?>
<sst xmlns="http://schemas.openxmlformats.org/spreadsheetml/2006/main" count="33" uniqueCount="14">
  <si>
    <t>익절트X</t>
    <phoneticPr fontId="2" type="noConversion"/>
  </si>
  <si>
    <t>일반</t>
    <phoneticPr fontId="2" type="noConversion"/>
  </si>
  <si>
    <t>오리진</t>
    <phoneticPr fontId="2" type="noConversion"/>
  </si>
  <si>
    <t>퍼뎀 합산</t>
    <phoneticPr fontId="2" type="noConversion"/>
  </si>
  <si>
    <t>기댓값</t>
    <phoneticPr fontId="2" type="noConversion"/>
  </si>
  <si>
    <t>재사용</t>
    <phoneticPr fontId="2" type="noConversion"/>
  </si>
  <si>
    <t>확률</t>
    <phoneticPr fontId="2" type="noConversion"/>
  </si>
  <si>
    <t>보공 10%</t>
    <phoneticPr fontId="2" type="noConversion"/>
  </si>
  <si>
    <t>방무 10%</t>
    <phoneticPr fontId="2" type="noConversion"/>
  </si>
  <si>
    <t>최종뎀</t>
    <phoneticPr fontId="2" type="noConversion"/>
  </si>
  <si>
    <t>최종</t>
    <phoneticPr fontId="2" type="noConversion"/>
  </si>
  <si>
    <t>최종데미지</t>
    <phoneticPr fontId="2" type="noConversion"/>
  </si>
  <si>
    <t>익절트</t>
    <phoneticPr fontId="2" type="noConversion"/>
  </si>
  <si>
    <t>응풍대비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</si>
</sst>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%"/>
    <numFmt numFmtId="177" formatCode="0.00_);[Red]\(0.00\)"/>
  </numFmts>
  <fonts count="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L33"/>
  <sheetViews>
    <sheetView tabSelected="1" topLeftCell="C16" workbookViewId="0">
      <selection activeCell="M28" sqref="M28"/>
    </sheetView>
  </sheetViews>
  <sheetFormatPr defaultRowHeight="16.5"/>
  <cols>
    <col min="4" max="12" width="9.75" customWidth="1"/>
  </cols>
  <sheetData>
    <row r="1" spans="4:12">
      <c r="G1" s="1" t="s">
        <v>11</v>
      </c>
    </row>
    <row r="2" spans="4:12">
      <c r="F2" s="1" t="s">
        <v>7</v>
      </c>
      <c r="G2" s="13">
        <f>0.01</f>
        <v>0.01</v>
      </c>
    </row>
    <row r="3" spans="4:12">
      <c r="F3" s="1" t="s">
        <v>8</v>
      </c>
      <c r="G3" s="14">
        <f>0.005</f>
        <v>5.0000000000000001E-3</v>
      </c>
    </row>
    <row r="5" spans="4:12">
      <c r="D5" s="1"/>
      <c r="E5" s="1">
        <v>0.05</v>
      </c>
      <c r="F5" s="1"/>
      <c r="G5" s="1"/>
      <c r="H5" s="1"/>
      <c r="I5" s="1"/>
      <c r="J5" s="1"/>
      <c r="K5" s="1"/>
      <c r="L5" s="1"/>
    </row>
    <row r="6" spans="4:12">
      <c r="D6" s="1"/>
      <c r="E6" s="1" t="s">
        <v>0</v>
      </c>
      <c r="F6" s="1"/>
      <c r="G6" s="1"/>
      <c r="H6" s="1"/>
      <c r="I6" s="1"/>
      <c r="J6" s="1"/>
      <c r="K6" s="1"/>
      <c r="L6" s="1"/>
    </row>
    <row r="7" spans="4:12">
      <c r="D7" s="1"/>
      <c r="E7" s="1"/>
      <c r="F7" s="8">
        <v>29</v>
      </c>
      <c r="G7" s="8">
        <v>9</v>
      </c>
      <c r="H7" s="1"/>
      <c r="I7" s="1"/>
      <c r="J7" s="1"/>
      <c r="K7" s="1"/>
      <c r="L7" s="1"/>
    </row>
    <row r="8" spans="4:12">
      <c r="D8" s="1"/>
      <c r="E8" s="1"/>
      <c r="F8" s="1" t="s">
        <v>1</v>
      </c>
      <c r="G8" s="1" t="s">
        <v>2</v>
      </c>
      <c r="H8" s="1"/>
      <c r="I8" s="1" t="s">
        <v>1</v>
      </c>
      <c r="J8" s="1" t="s">
        <v>2</v>
      </c>
      <c r="K8" s="1" t="s">
        <v>1</v>
      </c>
      <c r="L8" s="1" t="s">
        <v>2</v>
      </c>
    </row>
    <row r="9" spans="4:12">
      <c r="D9" s="1" t="s">
        <v>5</v>
      </c>
      <c r="E9" s="1" t="s">
        <v>6</v>
      </c>
      <c r="F9" s="1">
        <f>(313+F7*3)</f>
        <v>400</v>
      </c>
      <c r="G9" s="1"/>
      <c r="H9" s="1"/>
      <c r="I9" s="1" t="s">
        <v>3</v>
      </c>
      <c r="J9" s="1" t="s">
        <v>3</v>
      </c>
      <c r="K9" s="1" t="s">
        <v>4</v>
      </c>
      <c r="L9" s="1" t="s">
        <v>4</v>
      </c>
    </row>
    <row r="10" spans="4:12">
      <c r="D10" s="1">
        <v>1</v>
      </c>
      <c r="E10" s="2">
        <f>E5</f>
        <v>0.05</v>
      </c>
      <c r="F10" s="1">
        <f>F9*0.75*(1+2*G2)</f>
        <v>306</v>
      </c>
      <c r="G10" s="1">
        <f>(433+G7*8)*(IF(G7&gt;=10,1+$G$3*2,1)+IF(G7&gt;=20,$G$2*2,0)+IF(G7&gt;=30,$G$3*3+$G$2*3,0))</f>
        <v>505</v>
      </c>
      <c r="H10" s="1"/>
      <c r="I10" s="1">
        <f>F10</f>
        <v>306</v>
      </c>
      <c r="J10" s="1">
        <f>G10</f>
        <v>505</v>
      </c>
      <c r="K10" s="7">
        <f>I10*E10</f>
        <v>15.3</v>
      </c>
      <c r="L10" s="1">
        <f>E10*J10</f>
        <v>25.25</v>
      </c>
    </row>
    <row r="11" spans="4:12">
      <c r="D11" s="1">
        <v>2</v>
      </c>
      <c r="E11" s="3">
        <f>E10*0.95</f>
        <v>4.7500000000000001E-2</v>
      </c>
      <c r="F11" s="1">
        <f>F10</f>
        <v>306</v>
      </c>
      <c r="G11" s="1">
        <f>G10*0.57</f>
        <v>287.84999999999997</v>
      </c>
      <c r="H11" s="1"/>
      <c r="I11" s="1">
        <f>I10+F11</f>
        <v>612</v>
      </c>
      <c r="J11" s="1">
        <f>J10+G11</f>
        <v>792.84999999999991</v>
      </c>
      <c r="K11" s="7">
        <f t="shared" ref="K11:K15" si="0">I11*E11</f>
        <v>29.07</v>
      </c>
      <c r="L11" s="1">
        <f t="shared" ref="L11:L15" si="1">E11*J11</f>
        <v>37.660374999999995</v>
      </c>
    </row>
    <row r="12" spans="4:12">
      <c r="D12" s="1">
        <v>3</v>
      </c>
      <c r="E12" s="3">
        <f t="shared" ref="E12:E15" si="2">E11*0.95</f>
        <v>4.5124999999999998E-2</v>
      </c>
      <c r="F12" s="1">
        <f t="shared" ref="F12:F16" si="3">F11</f>
        <v>306</v>
      </c>
      <c r="G12" s="1">
        <f>G11</f>
        <v>287.84999999999997</v>
      </c>
      <c r="H12" s="1"/>
      <c r="I12" s="1">
        <f t="shared" ref="I12:I15" si="4">I11+F12</f>
        <v>918</v>
      </c>
      <c r="J12" s="1">
        <f t="shared" ref="J12:J16" si="5">J11+G12</f>
        <v>1080.6999999999998</v>
      </c>
      <c r="K12" s="7">
        <f t="shared" si="0"/>
        <v>41.424749999999996</v>
      </c>
      <c r="L12" s="1">
        <f t="shared" si="1"/>
        <v>48.766587499999993</v>
      </c>
    </row>
    <row r="13" spans="4:12">
      <c r="D13" s="1">
        <v>4</v>
      </c>
      <c r="E13" s="3">
        <f t="shared" si="2"/>
        <v>4.2868749999999997E-2</v>
      </c>
      <c r="F13" s="1">
        <f t="shared" si="3"/>
        <v>306</v>
      </c>
      <c r="G13" s="1">
        <f t="shared" ref="G13:G16" si="6">G12</f>
        <v>287.84999999999997</v>
      </c>
      <c r="H13" s="1"/>
      <c r="I13" s="1">
        <f t="shared" si="4"/>
        <v>1224</v>
      </c>
      <c r="J13" s="1">
        <f t="shared" si="5"/>
        <v>1368.5499999999997</v>
      </c>
      <c r="K13" s="7">
        <f t="shared" si="0"/>
        <v>52.471349999999994</v>
      </c>
      <c r="L13" s="1">
        <f t="shared" si="1"/>
        <v>58.668027812499986</v>
      </c>
    </row>
    <row r="14" spans="4:12">
      <c r="D14" s="1">
        <v>5</v>
      </c>
      <c r="E14" s="3">
        <f t="shared" si="2"/>
        <v>4.0725312499999992E-2</v>
      </c>
      <c r="F14" s="1">
        <f t="shared" si="3"/>
        <v>306</v>
      </c>
      <c r="G14" s="1">
        <f t="shared" si="6"/>
        <v>287.84999999999997</v>
      </c>
      <c r="H14" s="1"/>
      <c r="I14" s="1">
        <f t="shared" si="4"/>
        <v>1530</v>
      </c>
      <c r="J14" s="1">
        <f t="shared" si="5"/>
        <v>1656.3999999999996</v>
      </c>
      <c r="K14" s="7">
        <f t="shared" si="0"/>
        <v>62.309728124999985</v>
      </c>
      <c r="L14" s="1">
        <f t="shared" si="1"/>
        <v>67.457407624999973</v>
      </c>
    </row>
    <row r="15" spans="4:12">
      <c r="D15" s="1">
        <v>6</v>
      </c>
      <c r="E15" s="3">
        <f t="shared" si="2"/>
        <v>3.8689046874999994E-2</v>
      </c>
      <c r="F15" s="1">
        <f t="shared" si="3"/>
        <v>306</v>
      </c>
      <c r="G15" s="1">
        <f t="shared" si="6"/>
        <v>287.84999999999997</v>
      </c>
      <c r="H15" s="1"/>
      <c r="I15" s="1">
        <f t="shared" si="4"/>
        <v>1836</v>
      </c>
      <c r="J15" s="1">
        <f t="shared" si="5"/>
        <v>1944.2499999999995</v>
      </c>
      <c r="K15" s="7">
        <f t="shared" si="0"/>
        <v>71.033090062499994</v>
      </c>
      <c r="L15" s="1">
        <f t="shared" si="1"/>
        <v>75.221179386718717</v>
      </c>
    </row>
    <row r="16" spans="4:12">
      <c r="D16" s="1">
        <v>7</v>
      </c>
      <c r="E16" s="4">
        <f>1-E10-E11-E12-E13-E14-E15</f>
        <v>0.73509189062500002</v>
      </c>
      <c r="F16" s="1">
        <f t="shared" si="3"/>
        <v>306</v>
      </c>
      <c r="G16" s="1">
        <f t="shared" si="6"/>
        <v>287.84999999999997</v>
      </c>
      <c r="H16" s="1"/>
      <c r="I16" s="1">
        <f>I15+F16</f>
        <v>2142</v>
      </c>
      <c r="J16" s="9">
        <f t="shared" si="5"/>
        <v>2232.0999999999995</v>
      </c>
      <c r="K16" s="7">
        <f>I16*E16</f>
        <v>1574.5668297187501</v>
      </c>
      <c r="L16" s="1">
        <f>E16*J16</f>
        <v>1640.7986090640622</v>
      </c>
    </row>
    <row r="17" spans="4:12">
      <c r="K17" s="11">
        <f>SUM(K10:K16)</f>
        <v>1846.1757479062501</v>
      </c>
      <c r="L17" s="12">
        <f>SUM(L10:L16)</f>
        <v>1953.8221863882809</v>
      </c>
    </row>
    <row r="18" spans="4:12">
      <c r="K18" s="10" t="s">
        <v>13</v>
      </c>
      <c r="L18" s="5">
        <f>K17/L17</f>
        <v>0.94490469028759494</v>
      </c>
    </row>
    <row r="19" spans="4:12">
      <c r="D19" s="1"/>
      <c r="E19" s="1">
        <v>0</v>
      </c>
      <c r="F19" s="1"/>
      <c r="G19" s="1"/>
      <c r="H19" s="1"/>
      <c r="I19" s="1"/>
      <c r="J19" s="1"/>
      <c r="K19" s="1"/>
      <c r="L19" s="1"/>
    </row>
    <row r="20" spans="4:12">
      <c r="D20" s="1"/>
      <c r="E20" s="1" t="s">
        <v>12</v>
      </c>
      <c r="F20" s="1" t="s">
        <v>9</v>
      </c>
      <c r="G20" s="6">
        <v>0.1</v>
      </c>
      <c r="H20" s="1"/>
      <c r="I20" s="1"/>
      <c r="J20" s="1"/>
      <c r="K20" s="1"/>
      <c r="L20" s="1"/>
    </row>
    <row r="21" spans="4:12">
      <c r="D21" s="1"/>
      <c r="E21" s="1"/>
      <c r="F21" s="1"/>
      <c r="G21" s="1"/>
      <c r="H21" s="1"/>
      <c r="I21" s="1"/>
      <c r="J21" s="1"/>
      <c r="K21" s="1"/>
      <c r="L21" s="1"/>
    </row>
    <row r="22" spans="4:12">
      <c r="D22" s="1"/>
      <c r="E22" s="1"/>
      <c r="F22" s="1" t="s">
        <v>1</v>
      </c>
      <c r="G22" s="1" t="s">
        <v>2</v>
      </c>
      <c r="H22" s="1"/>
      <c r="I22" s="1" t="s">
        <v>1</v>
      </c>
      <c r="J22" s="1" t="s">
        <v>2</v>
      </c>
      <c r="K22" s="1" t="s">
        <v>1</v>
      </c>
      <c r="L22" s="1" t="s">
        <v>2</v>
      </c>
    </row>
    <row r="23" spans="4:12">
      <c r="D23" s="1" t="s">
        <v>5</v>
      </c>
      <c r="E23" s="1" t="s">
        <v>6</v>
      </c>
      <c r="F23" s="1">
        <f>F9*1.1</f>
        <v>440.00000000000006</v>
      </c>
      <c r="G23" s="1"/>
      <c r="H23" s="1"/>
      <c r="I23" s="1" t="s">
        <v>3</v>
      </c>
      <c r="J23" s="1" t="s">
        <v>3</v>
      </c>
      <c r="K23" s="1" t="s">
        <v>4</v>
      </c>
      <c r="L23" s="1" t="s">
        <v>4</v>
      </c>
    </row>
    <row r="24" spans="4:12">
      <c r="D24" s="1">
        <v>1</v>
      </c>
      <c r="E24" s="2">
        <f>E19</f>
        <v>0</v>
      </c>
      <c r="F24" s="1">
        <f>F23*0.75*(1+G2*2)</f>
        <v>336.60000000000008</v>
      </c>
      <c r="G24" s="1">
        <f>G10*1.1</f>
        <v>555.5</v>
      </c>
      <c r="H24" s="1"/>
      <c r="I24" s="1">
        <f>F24</f>
        <v>336.60000000000008</v>
      </c>
      <c r="J24" s="1">
        <f>G24</f>
        <v>555.5</v>
      </c>
      <c r="K24" s="7">
        <f>I24*E24</f>
        <v>0</v>
      </c>
      <c r="L24" s="1">
        <f>E24*J24</f>
        <v>0</v>
      </c>
    </row>
    <row r="25" spans="4:12">
      <c r="D25" s="1">
        <v>2</v>
      </c>
      <c r="E25" s="3">
        <f>E24*0.95</f>
        <v>0</v>
      </c>
      <c r="F25" s="1">
        <f>F24</f>
        <v>336.60000000000008</v>
      </c>
      <c r="G25" s="1">
        <f>G24*0.57</f>
        <v>316.63499999999999</v>
      </c>
      <c r="H25" s="1"/>
      <c r="I25" s="1">
        <f>I24+F25</f>
        <v>673.20000000000016</v>
      </c>
      <c r="J25" s="1">
        <f>J24+G25</f>
        <v>872.13499999999999</v>
      </c>
      <c r="K25" s="7">
        <f t="shared" ref="K25:K29" si="7">I25*E25</f>
        <v>0</v>
      </c>
      <c r="L25" s="1">
        <f t="shared" ref="L25:L30" si="8">E25*J25</f>
        <v>0</v>
      </c>
    </row>
    <row r="26" spans="4:12">
      <c r="D26" s="1">
        <v>3</v>
      </c>
      <c r="E26" s="3">
        <f t="shared" ref="E26:E29" si="9">E25*0.95</f>
        <v>0</v>
      </c>
      <c r="F26" s="1">
        <f t="shared" ref="F26:F30" si="10">F25</f>
        <v>336.60000000000008</v>
      </c>
      <c r="G26" s="1">
        <f>G25</f>
        <v>316.63499999999999</v>
      </c>
      <c r="H26" s="1"/>
      <c r="I26" s="1">
        <f t="shared" ref="I26:I29" si="11">I25+F26</f>
        <v>1009.8000000000002</v>
      </c>
      <c r="J26" s="1">
        <f t="shared" ref="J26:J30" si="12">J25+G26</f>
        <v>1188.77</v>
      </c>
      <c r="K26" s="7">
        <f t="shared" si="7"/>
        <v>0</v>
      </c>
      <c r="L26" s="1">
        <f t="shared" si="8"/>
        <v>0</v>
      </c>
    </row>
    <row r="27" spans="4:12">
      <c r="D27" s="1">
        <v>4</v>
      </c>
      <c r="E27" s="3">
        <f t="shared" si="9"/>
        <v>0</v>
      </c>
      <c r="F27" s="1">
        <f t="shared" si="10"/>
        <v>336.60000000000008</v>
      </c>
      <c r="G27" s="1">
        <f t="shared" ref="G27:G30" si="13">G26</f>
        <v>316.63499999999999</v>
      </c>
      <c r="H27" s="1"/>
      <c r="I27" s="1">
        <f t="shared" si="11"/>
        <v>1346.4000000000003</v>
      </c>
      <c r="J27" s="1">
        <f t="shared" si="12"/>
        <v>1505.405</v>
      </c>
      <c r="K27" s="7">
        <f t="shared" si="7"/>
        <v>0</v>
      </c>
      <c r="L27" s="1">
        <f t="shared" si="8"/>
        <v>0</v>
      </c>
    </row>
    <row r="28" spans="4:12">
      <c r="D28" s="1">
        <v>5</v>
      </c>
      <c r="E28" s="3">
        <f t="shared" si="9"/>
        <v>0</v>
      </c>
      <c r="F28" s="1">
        <f t="shared" si="10"/>
        <v>336.60000000000008</v>
      </c>
      <c r="G28" s="1">
        <f t="shared" si="13"/>
        <v>316.63499999999999</v>
      </c>
      <c r="H28" s="1"/>
      <c r="I28" s="1">
        <f t="shared" si="11"/>
        <v>1683.0000000000005</v>
      </c>
      <c r="J28" s="1">
        <f t="shared" si="12"/>
        <v>1822.04</v>
      </c>
      <c r="K28" s="7">
        <f t="shared" si="7"/>
        <v>0</v>
      </c>
      <c r="L28" s="1">
        <f t="shared" si="8"/>
        <v>0</v>
      </c>
    </row>
    <row r="29" spans="4:12">
      <c r="D29" s="1">
        <v>6</v>
      </c>
      <c r="E29" s="3">
        <f t="shared" si="9"/>
        <v>0</v>
      </c>
      <c r="F29" s="1">
        <f t="shared" si="10"/>
        <v>336.60000000000008</v>
      </c>
      <c r="G29" s="1">
        <f t="shared" si="13"/>
        <v>316.63499999999999</v>
      </c>
      <c r="H29" s="1"/>
      <c r="I29" s="1">
        <f t="shared" si="11"/>
        <v>2019.6000000000006</v>
      </c>
      <c r="J29" s="1">
        <f t="shared" si="12"/>
        <v>2138.6750000000002</v>
      </c>
      <c r="K29" s="7">
        <f t="shared" si="7"/>
        <v>0</v>
      </c>
      <c r="L29" s="1">
        <f t="shared" si="8"/>
        <v>0</v>
      </c>
    </row>
    <row r="30" spans="4:12">
      <c r="D30" s="1">
        <v>7</v>
      </c>
      <c r="E30" s="4">
        <f>1-E24-E25-E26-E27-E28-E29</f>
        <v>1</v>
      </c>
      <c r="F30" s="1">
        <f t="shared" si="10"/>
        <v>336.60000000000008</v>
      </c>
      <c r="G30" s="1">
        <f t="shared" si="13"/>
        <v>316.63499999999999</v>
      </c>
      <c r="H30" s="1"/>
      <c r="I30" s="1">
        <f>I29+F30</f>
        <v>2356.2000000000007</v>
      </c>
      <c r="J30" s="9">
        <f t="shared" si="12"/>
        <v>2455.3100000000004</v>
      </c>
      <c r="K30" s="7">
        <f>I30*E30</f>
        <v>2356.2000000000007</v>
      </c>
      <c r="L30" s="1">
        <f t="shared" si="8"/>
        <v>2455.3100000000004</v>
      </c>
    </row>
    <row r="31" spans="4:12">
      <c r="K31" s="11">
        <f>SUM(K24:K30)</f>
        <v>2356.2000000000007</v>
      </c>
      <c r="L31" s="12">
        <f>SUM(L24:L30)</f>
        <v>2455.3100000000004</v>
      </c>
    </row>
    <row r="32" spans="4:12">
      <c r="K32" s="10" t="s">
        <v>13</v>
      </c>
      <c r="L32" s="5">
        <f>K31/L31</f>
        <v>0.95963442498095974</v>
      </c>
    </row>
    <row r="33" spans="11:12">
      <c r="K33" s="10" t="s">
        <v>10</v>
      </c>
      <c r="L33" s="5">
        <f>(L32*10+L18)/11</f>
        <v>0.95829535819065381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2025-05-09T07:30:32Z</dcterms:created>
  <dcterms:modified xsi:type="dcterms:W3CDTF">2025-08-21T09:57:28Z</dcterms:modified>
</cp:coreProperties>
</file>