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hk00\Desktop\"/>
    </mc:Choice>
  </mc:AlternateContent>
  <xr:revisionPtr revIDLastSave="0" documentId="8_{372C06E9-5AD1-4E59-8C65-342656A36C7C}" xr6:coauthVersionLast="47" xr6:coauthVersionMax="47" xr10:uidLastSave="{00000000-0000-0000-0000-000000000000}"/>
  <bookViews>
    <workbookView xWindow="-108" yWindow="-108" windowWidth="23256" windowHeight="12576" xr2:uid="{82935645-1BB5-493A-A08C-B5C6E7FECDC8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2" l="1"/>
  <c r="Q10" i="2"/>
  <c r="Q9" i="2"/>
  <c r="Q8" i="2"/>
  <c r="Q7" i="2"/>
  <c r="O7" i="2"/>
  <c r="O11" i="2"/>
  <c r="O10" i="2"/>
  <c r="O9" i="2"/>
  <c r="O8" i="2"/>
  <c r="N11" i="2"/>
  <c r="N10" i="2"/>
  <c r="N9" i="2"/>
  <c r="N8" i="2"/>
  <c r="N7" i="2"/>
  <c r="M11" i="2"/>
  <c r="M10" i="2"/>
  <c r="M9" i="2"/>
  <c r="M8" i="2"/>
  <c r="M7" i="2"/>
  <c r="L11" i="2"/>
  <c r="L10" i="2"/>
  <c r="L9" i="2"/>
  <c r="L8" i="2"/>
  <c r="L7" i="2"/>
  <c r="K11" i="2"/>
  <c r="K10" i="2"/>
  <c r="K9" i="2"/>
  <c r="K8" i="2"/>
  <c r="K7" i="2"/>
  <c r="J11" i="2"/>
  <c r="J10" i="2"/>
  <c r="J9" i="2"/>
  <c r="J8" i="2"/>
  <c r="J7" i="2"/>
  <c r="I11" i="2"/>
  <c r="I10" i="2"/>
  <c r="I9" i="2"/>
  <c r="I8" i="2"/>
  <c r="I7" i="2"/>
  <c r="P11" i="2"/>
  <c r="P10" i="2"/>
  <c r="P9" i="2"/>
  <c r="P8" i="2"/>
  <c r="P7" i="2"/>
  <c r="E9" i="2"/>
  <c r="E8" i="2"/>
  <c r="E7" i="2"/>
  <c r="D9" i="2"/>
  <c r="D8" i="2"/>
  <c r="D7" i="2"/>
  <c r="B18" i="2"/>
  <c r="B16" i="2"/>
</calcChain>
</file>

<file path=xl/sharedStrings.xml><?xml version="1.0" encoding="utf-8"?>
<sst xmlns="http://schemas.openxmlformats.org/spreadsheetml/2006/main" count="38" uniqueCount="26">
  <si>
    <t>의지력 효율</t>
  </si>
  <si>
    <t>질서 포인트</t>
  </si>
  <si>
    <t>고급 젬 확률</t>
  </si>
  <si>
    <t>희귀 젬 확률</t>
  </si>
  <si>
    <t>영웅 젬 확률</t>
  </si>
  <si>
    <t>수치</t>
  </si>
  <si>
    <t>질서(안정 젬 가격)</t>
    <phoneticPr fontId="1" type="noConversion"/>
  </si>
  <si>
    <t>희귀</t>
    <phoneticPr fontId="1" type="noConversion"/>
  </si>
  <si>
    <t>고급</t>
    <phoneticPr fontId="1" type="noConversion"/>
  </si>
  <si>
    <t>영웅</t>
    <phoneticPr fontId="1" type="noConversion"/>
  </si>
  <si>
    <t>100크리당 골드</t>
    <phoneticPr fontId="1" type="noConversion"/>
  </si>
  <si>
    <t>30페온 세트 구매시</t>
    <phoneticPr fontId="1" type="noConversion"/>
  </si>
  <si>
    <t>100페온 세트 구매시</t>
    <phoneticPr fontId="1" type="noConversion"/>
  </si>
  <si>
    <t>페온 1개당 골드</t>
    <phoneticPr fontId="1" type="noConversion"/>
  </si>
  <si>
    <t>등급</t>
    <phoneticPr fontId="1" type="noConversion"/>
  </si>
  <si>
    <t>경매장 가격</t>
    <phoneticPr fontId="1" type="noConversion"/>
  </si>
  <si>
    <t>페온 30개 묶음</t>
    <phoneticPr fontId="1" type="noConversion"/>
  </si>
  <si>
    <t>페온 100개 묶음</t>
    <phoneticPr fontId="1" type="noConversion"/>
  </si>
  <si>
    <t>페온 포함X</t>
    <phoneticPr fontId="1" type="noConversion"/>
  </si>
  <si>
    <t>30개 페온</t>
    <phoneticPr fontId="1" type="noConversion"/>
  </si>
  <si>
    <t>100개 페온</t>
    <phoneticPr fontId="1" type="noConversion"/>
  </si>
  <si>
    <t>젬의 등급/수치별 골드 기댓값</t>
    <phoneticPr fontId="1" type="noConversion"/>
  </si>
  <si>
    <t>이득률 보는법</t>
    <phoneticPr fontId="1" type="noConversion"/>
  </si>
  <si>
    <t>1순위 (가장 이득)</t>
    <phoneticPr fontId="1" type="noConversion"/>
  </si>
  <si>
    <t>2순위</t>
    <phoneticPr fontId="1" type="noConversion"/>
  </si>
  <si>
    <t>3순위 (가장 손해)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</si>
</sst>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3" formatCode="#,##0_);[Red]\(#,##0\)"/>
    <numFmt numFmtId="184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D6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3" fontId="2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4" fontId="3" fillId="0" borderId="7" xfId="0" applyNumberFormat="1" applyFont="1" applyBorder="1" applyAlignment="1">
      <alignment horizontal="center" vertical="center"/>
    </xf>
    <xf numFmtId="184" fontId="3" fillId="0" borderId="8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83" fontId="3" fillId="0" borderId="1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83" fontId="2" fillId="0" borderId="5" xfId="0" applyNumberFormat="1" applyFont="1" applyBorder="1" applyAlignment="1">
      <alignment horizontal="center" vertical="center"/>
    </xf>
    <xf numFmtId="183" fontId="2" fillId="0" borderId="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D6D"/>
      <color rgb="FFFFF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4FA4-1434-4C62-8AA7-3E21D10E0C02}">
  <dimension ref="B2:Q38"/>
  <sheetViews>
    <sheetView tabSelected="1" zoomScale="85" zoomScaleNormal="85" workbookViewId="0">
      <selection activeCell="H13" sqref="H13:I13"/>
    </sheetView>
  </sheetViews>
  <sheetFormatPr defaultRowHeight="17.399999999999999" x14ac:dyDescent="0.4"/>
  <cols>
    <col min="1" max="2" width="8.796875" style="2"/>
    <col min="3" max="3" width="11.3984375" style="2" customWidth="1"/>
    <col min="4" max="4" width="13.69921875" style="2" customWidth="1"/>
    <col min="5" max="5" width="15.296875" style="2" customWidth="1"/>
    <col min="6" max="7" width="12.296875" style="2" customWidth="1"/>
    <col min="8" max="8" width="16.09765625" style="2" customWidth="1"/>
    <col min="9" max="9" width="10.59765625" style="2" customWidth="1"/>
    <col min="10" max="10" width="16.09765625" style="2" customWidth="1"/>
    <col min="11" max="11" width="15" style="2" customWidth="1"/>
    <col min="12" max="12" width="11.19921875" style="2" customWidth="1"/>
    <col min="13" max="13" width="12.59765625" style="2" customWidth="1"/>
    <col min="14" max="14" width="10.8984375" style="2" customWidth="1"/>
    <col min="15" max="15" width="11.296875" style="2" customWidth="1"/>
    <col min="16" max="16" width="13.69921875" style="2" customWidth="1"/>
    <col min="17" max="17" width="10.19921875" style="2" customWidth="1"/>
    <col min="18" max="16384" width="8.796875" style="2"/>
  </cols>
  <sheetData>
    <row r="2" spans="2:17" ht="18" thickBot="1" x14ac:dyDescent="0.45"/>
    <row r="3" spans="2:17" x14ac:dyDescent="0.4">
      <c r="G3" s="27" t="s">
        <v>21</v>
      </c>
      <c r="H3" s="18"/>
      <c r="I3" s="18"/>
      <c r="J3" s="18"/>
      <c r="K3" s="18"/>
      <c r="L3" s="18"/>
      <c r="M3" s="18"/>
      <c r="N3" s="18"/>
      <c r="O3" s="18"/>
      <c r="P3" s="18"/>
      <c r="Q3" s="6"/>
    </row>
    <row r="4" spans="2:17" ht="18" thickBot="1" x14ac:dyDescent="0.45">
      <c r="G4" s="28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2:17" x14ac:dyDescent="0.4">
      <c r="B5" s="5" t="s">
        <v>6</v>
      </c>
      <c r="C5" s="18"/>
      <c r="D5" s="18"/>
      <c r="E5" s="6"/>
      <c r="G5" s="5" t="s">
        <v>0</v>
      </c>
      <c r="H5" s="6" t="s">
        <v>1</v>
      </c>
      <c r="I5" s="33" t="s">
        <v>8</v>
      </c>
      <c r="J5" s="34"/>
      <c r="K5" s="35"/>
      <c r="L5" s="5" t="s">
        <v>7</v>
      </c>
      <c r="M5" s="18"/>
      <c r="N5" s="6"/>
      <c r="O5" s="5" t="s">
        <v>9</v>
      </c>
      <c r="P5" s="18"/>
      <c r="Q5" s="6"/>
    </row>
    <row r="6" spans="2:17" x14ac:dyDescent="0.4">
      <c r="B6" s="7" t="s">
        <v>14</v>
      </c>
      <c r="C6" s="3" t="s">
        <v>15</v>
      </c>
      <c r="D6" s="3" t="s">
        <v>16</v>
      </c>
      <c r="E6" s="19" t="s">
        <v>17</v>
      </c>
      <c r="G6" s="11"/>
      <c r="H6" s="12"/>
      <c r="I6" s="7" t="s">
        <v>18</v>
      </c>
      <c r="J6" s="3" t="s">
        <v>19</v>
      </c>
      <c r="K6" s="19" t="s">
        <v>20</v>
      </c>
      <c r="L6" s="7" t="s">
        <v>18</v>
      </c>
      <c r="M6" s="3" t="s">
        <v>19</v>
      </c>
      <c r="N6" s="19" t="s">
        <v>20</v>
      </c>
      <c r="O6" s="7" t="s">
        <v>18</v>
      </c>
      <c r="P6" s="3" t="s">
        <v>19</v>
      </c>
      <c r="Q6" s="19" t="s">
        <v>20</v>
      </c>
    </row>
    <row r="7" spans="2:17" x14ac:dyDescent="0.4">
      <c r="B7" s="7" t="s">
        <v>8</v>
      </c>
      <c r="C7" s="25">
        <v>180</v>
      </c>
      <c r="D7" s="3">
        <f>C7+B16*3</f>
        <v>2340</v>
      </c>
      <c r="E7" s="19">
        <f>C7+B18*3</f>
        <v>2220</v>
      </c>
      <c r="G7" s="7">
        <v>5</v>
      </c>
      <c r="H7" s="19">
        <v>5</v>
      </c>
      <c r="I7" s="31">
        <f>(100/G34)*(C7+900*5)</f>
        <v>835714.2857142858</v>
      </c>
      <c r="J7" s="4">
        <f>(100/G34)*(D7+900*5)</f>
        <v>1221428.5714285716</v>
      </c>
      <c r="K7" s="8">
        <f>(100/G34)*(E7+900*5)</f>
        <v>1200000</v>
      </c>
      <c r="L7" s="31">
        <f>(100/H34)*(C8+900*7)</f>
        <v>920454.54545454541</v>
      </c>
      <c r="M7" s="4">
        <f>(100/H34)*(D8+900*7)</f>
        <v>1084090.9090909089</v>
      </c>
      <c r="N7" s="8">
        <f>(100/H34)*(E8+900*7)</f>
        <v>1075000</v>
      </c>
      <c r="O7" s="31">
        <f>(100/I34)*(C9+900*9)</f>
        <v>1525624.1787122206</v>
      </c>
      <c r="P7" s="4">
        <f>(100/I34)*D9</f>
        <v>1532720.1051248356</v>
      </c>
      <c r="Q7" s="8">
        <f>(100/I34)*(E9+900*9)</f>
        <v>1632851.5111695137</v>
      </c>
    </row>
    <row r="8" spans="2:17" x14ac:dyDescent="0.4">
      <c r="B8" s="7" t="s">
        <v>7</v>
      </c>
      <c r="C8" s="25">
        <v>18000</v>
      </c>
      <c r="D8" s="3">
        <f>C8+B16*6</f>
        <v>22320</v>
      </c>
      <c r="E8" s="19">
        <f>C8+B18*6</f>
        <v>22080</v>
      </c>
      <c r="G8" s="7">
        <v>5</v>
      </c>
      <c r="H8" s="19">
        <v>4</v>
      </c>
      <c r="I8" s="31">
        <f>(100/G35)*(C7+900*5)</f>
        <v>300000.00000000006</v>
      </c>
      <c r="J8" s="4">
        <f>(100/G35)*(D7+900*5)</f>
        <v>438461.53846153856</v>
      </c>
      <c r="K8" s="8">
        <f>(100/G35)*(E7+900*5)</f>
        <v>430769.23076923087</v>
      </c>
      <c r="L8" s="31">
        <f>(100/H35)*(C8+900*7)</f>
        <v>388178.91373801912</v>
      </c>
      <c r="M8" s="4">
        <f>(100/H35)*(D8+900*7)</f>
        <v>457188.49840255588</v>
      </c>
      <c r="N8" s="8">
        <f>(100/H35)*(E8+900*7)</f>
        <v>453354.63258785941</v>
      </c>
      <c r="O8" s="31">
        <f>(100/I35)*(C9+900*9)</f>
        <v>802349.68901174853</v>
      </c>
      <c r="P8" s="4">
        <f>(100/I35)*D9</f>
        <v>806081.54803040787</v>
      </c>
      <c r="Q8" s="8">
        <f>(100/I35)*(E9+900*9)</f>
        <v>858742.22529371118</v>
      </c>
    </row>
    <row r="9" spans="2:17" ht="18" thickBot="1" x14ac:dyDescent="0.45">
      <c r="B9" s="9" t="s">
        <v>9</v>
      </c>
      <c r="C9" s="26">
        <v>108000</v>
      </c>
      <c r="D9" s="21">
        <f>C9+B16*12</f>
        <v>116640</v>
      </c>
      <c r="E9" s="22">
        <f>C9+B18*12</f>
        <v>116160</v>
      </c>
      <c r="G9" s="7">
        <v>5</v>
      </c>
      <c r="H9" s="19">
        <v>3</v>
      </c>
      <c r="I9" s="31">
        <f>(100/G36)*(C7+900*5)</f>
        <v>149044.58598726115</v>
      </c>
      <c r="J9" s="4">
        <f>(100/G36)*(D7+900*5)</f>
        <v>217834.3949044586</v>
      </c>
      <c r="K9" s="8">
        <f>(100/G36)*(E7+900*5)</f>
        <v>214012.73885350319</v>
      </c>
      <c r="L9" s="31">
        <f>(100/H36)*(C8+900*7)</f>
        <v>240356.0830860534</v>
      </c>
      <c r="M9" s="4">
        <f>(100/H36)*(D8+900*7)</f>
        <v>283086.05341246288</v>
      </c>
      <c r="N9" s="8">
        <f>(100/H36)*(E8+900*7)</f>
        <v>280712.16617210681</v>
      </c>
      <c r="O9" s="31">
        <f>(100/I36)*(C9+900*9)</f>
        <v>549455.75011831522</v>
      </c>
      <c r="P9" s="4">
        <f>(100/I36)*D9</f>
        <v>552011.35825840035</v>
      </c>
      <c r="Q9" s="8">
        <f>(100/I36)*(E9+900*9)</f>
        <v>588073.82867960248</v>
      </c>
    </row>
    <row r="10" spans="2:17" ht="18" thickBot="1" x14ac:dyDescent="0.45">
      <c r="G10" s="7">
        <v>4</v>
      </c>
      <c r="H10" s="19">
        <v>5</v>
      </c>
      <c r="I10" s="31">
        <f>(100/G37)*(C7+900*5)</f>
        <v>285365.85365853657</v>
      </c>
      <c r="J10" s="4">
        <f>(100/G37)*(D7+900*5)</f>
        <v>417073.1707317073</v>
      </c>
      <c r="K10" s="8">
        <f>(100/G37)*(E7+900*5)</f>
        <v>409756.09756097558</v>
      </c>
      <c r="L10" s="31">
        <f>(100/H37)*(C8+900*7)</f>
        <v>410472.97297297296</v>
      </c>
      <c r="M10" s="4">
        <f>(100/H37)*(D8+900*7)</f>
        <v>483445.94594594592</v>
      </c>
      <c r="N10" s="8">
        <f>(100/H37)*(E8+900*7)</f>
        <v>479391.89189189189</v>
      </c>
      <c r="O10" s="31">
        <f>(100/I37)*(C9+900*9)</f>
        <v>791411.04294478532</v>
      </c>
      <c r="P10" s="4">
        <f>(100/I37)*D9</f>
        <v>795092.02453987731</v>
      </c>
      <c r="Q10" s="8">
        <f>(100/I37)*(E9+900*9)</f>
        <v>847034.76482617587</v>
      </c>
    </row>
    <row r="11" spans="2:17" ht="18" thickBot="1" x14ac:dyDescent="0.45">
      <c r="B11" s="5" t="s">
        <v>10</v>
      </c>
      <c r="C11" s="6"/>
      <c r="G11" s="9">
        <v>4</v>
      </c>
      <c r="H11" s="22">
        <v>4</v>
      </c>
      <c r="I11" s="32">
        <f>(100/G38)*(C7+900*5)</f>
        <v>119693.094629156</v>
      </c>
      <c r="J11" s="20">
        <f>(100/G38)*(D7+900*5)</f>
        <v>174936.06138107416</v>
      </c>
      <c r="K11" s="10">
        <f>(100/G38)*(E7+900*5)</f>
        <v>171867.00767263427</v>
      </c>
      <c r="L11" s="32">
        <f>(100/H38)*(C8+900*7)</f>
        <v>188080.49535603714</v>
      </c>
      <c r="M11" s="20">
        <f>(100/H38)*(D8+900*7)</f>
        <v>221517.02786377707</v>
      </c>
      <c r="N11" s="10">
        <f>(100/H38)*(E8+900*7)</f>
        <v>219659.44272445817</v>
      </c>
      <c r="O11" s="32">
        <f>(100/I38)*(C9+900*9)</f>
        <v>431277.8603268945</v>
      </c>
      <c r="P11" s="20">
        <f>(100/I38)*D9</f>
        <v>433283.80386329867</v>
      </c>
      <c r="Q11" s="10">
        <f>(100/I38)*(E9+900*9)</f>
        <v>461589.89598811296</v>
      </c>
    </row>
    <row r="12" spans="2:17" ht="18" thickBot="1" x14ac:dyDescent="0.45">
      <c r="B12" s="23">
        <v>8000</v>
      </c>
      <c r="C12" s="24"/>
    </row>
    <row r="13" spans="2:17" ht="21.6" thickBot="1" x14ac:dyDescent="0.45">
      <c r="H13" s="36" t="s">
        <v>22</v>
      </c>
      <c r="I13" s="36"/>
      <c r="J13" s="17"/>
      <c r="K13" s="17"/>
    </row>
    <row r="14" spans="2:17" ht="18" thickBot="1" x14ac:dyDescent="0.45">
      <c r="B14" s="15" t="s">
        <v>13</v>
      </c>
      <c r="C14" s="16"/>
      <c r="G14" s="17"/>
      <c r="H14" s="37" t="s">
        <v>23</v>
      </c>
      <c r="I14" s="38"/>
    </row>
    <row r="15" spans="2:17" ht="18" thickBot="1" x14ac:dyDescent="0.45">
      <c r="B15" s="5" t="s">
        <v>11</v>
      </c>
      <c r="C15" s="6"/>
      <c r="G15" s="17"/>
      <c r="H15" s="37" t="s">
        <v>24</v>
      </c>
      <c r="I15" s="39"/>
    </row>
    <row r="16" spans="2:17" ht="18" thickBot="1" x14ac:dyDescent="0.45">
      <c r="B16" s="13">
        <f>2.7*B12/30</f>
        <v>720</v>
      </c>
      <c r="C16" s="14"/>
      <c r="G16" s="17"/>
      <c r="H16" s="37" t="s">
        <v>25</v>
      </c>
      <c r="I16" s="40"/>
    </row>
    <row r="17" spans="2:9" x14ac:dyDescent="0.4">
      <c r="B17" s="5" t="s">
        <v>12</v>
      </c>
      <c r="C17" s="6"/>
      <c r="G17" s="1"/>
      <c r="H17" s="1"/>
    </row>
    <row r="18" spans="2:9" ht="18" thickBot="1" x14ac:dyDescent="0.45">
      <c r="B18" s="13">
        <f>8.5*B12/100</f>
        <v>680</v>
      </c>
      <c r="C18" s="14"/>
    </row>
    <row r="32" spans="2:9" x14ac:dyDescent="0.4">
      <c r="E32" s="2" t="s">
        <v>0</v>
      </c>
      <c r="F32" s="2" t="s">
        <v>1</v>
      </c>
      <c r="G32" s="2" t="s">
        <v>2</v>
      </c>
      <c r="H32" s="2" t="s">
        <v>3</v>
      </c>
      <c r="I32" s="2" t="s">
        <v>4</v>
      </c>
    </row>
    <row r="33" spans="5:9" x14ac:dyDescent="0.4">
      <c r="E33" s="2" t="s">
        <v>5</v>
      </c>
      <c r="F33" s="2" t="s">
        <v>5</v>
      </c>
    </row>
    <row r="34" spans="5:9" x14ac:dyDescent="0.4">
      <c r="E34" s="2">
        <v>5</v>
      </c>
      <c r="F34" s="2">
        <v>5</v>
      </c>
      <c r="G34" s="2">
        <v>0.55999999999999994</v>
      </c>
      <c r="H34" s="2">
        <v>2.64</v>
      </c>
      <c r="I34" s="2">
        <v>7.61</v>
      </c>
    </row>
    <row r="35" spans="5:9" x14ac:dyDescent="0.4">
      <c r="E35" s="2">
        <v>5</v>
      </c>
      <c r="F35" s="2">
        <v>4</v>
      </c>
      <c r="G35" s="2">
        <v>1.5599999999999998</v>
      </c>
      <c r="H35" s="2">
        <v>6.2600000000000007</v>
      </c>
      <c r="I35" s="2">
        <v>14.469999999999999</v>
      </c>
    </row>
    <row r="36" spans="5:9" x14ac:dyDescent="0.4">
      <c r="E36" s="2">
        <v>5</v>
      </c>
      <c r="F36" s="2">
        <v>3</v>
      </c>
      <c r="G36" s="2">
        <v>3.1399999999999997</v>
      </c>
      <c r="H36" s="2">
        <v>10.11</v>
      </c>
      <c r="I36" s="2">
        <v>21.13</v>
      </c>
    </row>
    <row r="37" spans="5:9" x14ac:dyDescent="0.4">
      <c r="E37" s="2">
        <v>4</v>
      </c>
      <c r="F37" s="2">
        <v>5</v>
      </c>
      <c r="G37" s="2">
        <v>1.6400000000000001</v>
      </c>
      <c r="H37" s="2">
        <v>5.92</v>
      </c>
      <c r="I37" s="2">
        <v>14.67</v>
      </c>
    </row>
    <row r="38" spans="5:9" x14ac:dyDescent="0.4">
      <c r="E38" s="2">
        <v>4</v>
      </c>
      <c r="F38" s="2">
        <v>4</v>
      </c>
      <c r="G38" s="2">
        <v>3.91</v>
      </c>
      <c r="H38" s="2">
        <v>12.920000000000002</v>
      </c>
      <c r="I38" s="2">
        <v>26.919999999999998</v>
      </c>
    </row>
  </sheetData>
  <mergeCells count="16">
    <mergeCell ref="L5:N5"/>
    <mergeCell ref="O5:Q5"/>
    <mergeCell ref="G3:Q4"/>
    <mergeCell ref="I5:K5"/>
    <mergeCell ref="B18:C18"/>
    <mergeCell ref="B5:E5"/>
    <mergeCell ref="G5:G6"/>
    <mergeCell ref="H5:H6"/>
    <mergeCell ref="G17:H17"/>
    <mergeCell ref="H13:I13"/>
    <mergeCell ref="B11:C11"/>
    <mergeCell ref="B12:C12"/>
    <mergeCell ref="B14:C14"/>
    <mergeCell ref="B15:C15"/>
    <mergeCell ref="B17:C17"/>
    <mergeCell ref="B16:C16"/>
  </mergeCells>
  <phoneticPr fontId="1" type="noConversion"/>
  <conditionalFormatting sqref="K7 N7 Q7">
    <cfRule type="colorScale" priority="1">
      <colorScale>
        <cfvo type="min"/>
        <cfvo type="percentile" val="50"/>
        <cfvo type="max"/>
        <color rgb="FFFF6D6D"/>
        <color theme="5" tint="0.39997558519241921"/>
        <color theme="5" tint="0.79998168889431442"/>
      </colorScale>
    </cfRule>
  </conditionalFormatting>
  <conditionalFormatting sqref="K8 N8 Q8">
    <cfRule type="colorScale" priority="2">
      <colorScale>
        <cfvo type="min"/>
        <cfvo type="percentile" val="50"/>
        <cfvo type="max"/>
        <color rgb="FFFF6D6D"/>
        <color theme="5" tint="0.39997558519241921"/>
        <color theme="5" tint="0.79998168889431442"/>
      </colorScale>
    </cfRule>
    <cfRule type="colorScale" priority="5">
      <colorScale>
        <cfvo type="min"/>
        <cfvo type="percentile" val="50"/>
        <cfvo type="max"/>
        <color rgb="FFFF6D6D"/>
        <color theme="5" tint="0.39997558519241921"/>
        <color theme="5" tint="0.79998168889431442"/>
      </colorScale>
    </cfRule>
    <cfRule type="colorScale" priority="7">
      <colorScale>
        <cfvo type="min"/>
        <cfvo type="percentile" val="50"/>
        <cfvo type="max"/>
        <color rgb="FFFF6D6D"/>
        <color theme="5" tint="0.39997558519241921"/>
        <color theme="5" tint="0.79998168889431442"/>
      </colorScale>
    </cfRule>
    <cfRule type="colorScale" priority="8">
      <colorScale>
        <cfvo type="min"/>
        <cfvo type="percentile" val="50"/>
        <cfvo type="max"/>
        <color rgb="FFFF6D6D"/>
        <color theme="5" tint="0.39997558519241921"/>
        <color theme="5" tint="0.79998168889431442"/>
      </colorScale>
    </cfRule>
    <cfRule type="colorScale" priority="9">
      <colorScale>
        <cfvo type="min"/>
        <cfvo type="percentile" val="50"/>
        <cfvo type="max"/>
        <color rgb="FFFF6D6D"/>
        <color theme="5" tint="0.39997558519241921"/>
        <color theme="5" tint="0.79998168889431442"/>
      </colorScale>
    </cfRule>
  </conditionalFormatting>
  <conditionalFormatting sqref="K9 N9 Q9">
    <cfRule type="colorScale" priority="3">
      <colorScale>
        <cfvo type="min"/>
        <cfvo type="percentile" val="50"/>
        <cfvo type="max"/>
        <color rgb="FFFF6D6D"/>
        <color theme="5" tint="0.39997558519241921"/>
        <color theme="5" tint="0.79998168889431442"/>
      </colorScale>
    </cfRule>
  </conditionalFormatting>
  <conditionalFormatting sqref="K10 N10 Q10">
    <cfRule type="colorScale" priority="4">
      <colorScale>
        <cfvo type="min"/>
        <cfvo type="percentile" val="50"/>
        <cfvo type="max"/>
        <color rgb="FFFF6D6D"/>
        <color theme="5" tint="0.39997558519241921"/>
        <color theme="5" tint="0.79998168889431442"/>
      </colorScale>
    </cfRule>
  </conditionalFormatting>
  <conditionalFormatting sqref="K7 N7 Q7 K11 N11 Q11">
    <cfRule type="colorScale" priority="6">
      <colorScale>
        <cfvo type="min"/>
        <cfvo type="percentile" val="50"/>
        <cfvo type="max"/>
        <color rgb="FFFF6D6D"/>
        <color theme="5" tint="0.39997558519241921"/>
        <color theme="5" tint="0.79998168889431442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이한규</dc:creator>
  <cp:lastModifiedBy>이한규</cp:lastModifiedBy>
  <dcterms:created xsi:type="dcterms:W3CDTF">2025-08-26T07:34:18Z</dcterms:created>
  <dcterms:modified xsi:type="dcterms:W3CDTF">2025-08-26T08:08:50Z</dcterms:modified>
</cp:coreProperties>
</file>