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ty13\Desktop\"/>
    </mc:Choice>
  </mc:AlternateContent>
  <xr:revisionPtr revIDLastSave="0" documentId="13_ncr:1_{E31442BB-2F74-4034-9CD8-5C9228EC301E}" xr6:coauthVersionLast="47" xr6:coauthVersionMax="47" xr10:uidLastSave="{00000000-0000-0000-0000-000000000000}"/>
  <bookViews>
    <workbookView xWindow="-120" yWindow="-120" windowWidth="29040" windowHeight="16440" xr2:uid="{75F4704D-8A74-4272-A023-171915F1DA94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36" i="1" l="1"/>
  <c r="T47" i="1" s="1"/>
  <c r="T67" i="1" s="1"/>
  <c r="W32" i="1"/>
  <c r="T46" i="1" s="1"/>
  <c r="T66" i="1" s="1"/>
  <c r="W28" i="1"/>
  <c r="T45" i="1" s="1"/>
  <c r="T65" i="1" s="1"/>
  <c r="W24" i="1"/>
  <c r="T44" i="1" s="1"/>
  <c r="T64" i="1" s="1"/>
  <c r="W20" i="1"/>
  <c r="T43" i="1" s="1"/>
  <c r="T63" i="1" s="1"/>
  <c r="W16" i="1"/>
  <c r="T42" i="1" s="1"/>
  <c r="T62" i="1" s="1"/>
  <c r="W12" i="1"/>
  <c r="T41" i="1" s="1"/>
  <c r="T61" i="1" s="1"/>
  <c r="W8" i="1"/>
  <c r="T40" i="1" s="1"/>
  <c r="T60" i="1" s="1"/>
  <c r="W35" i="1"/>
  <c r="W31" i="1"/>
  <c r="W27" i="1"/>
  <c r="W23" i="1"/>
  <c r="W19" i="1"/>
  <c r="W15" i="1"/>
  <c r="W11" i="1"/>
  <c r="W7" i="1"/>
  <c r="W34" i="1"/>
  <c r="W30" i="1"/>
  <c r="W26" i="1"/>
  <c r="W22" i="1"/>
  <c r="W18" i="1"/>
  <c r="W14" i="1"/>
  <c r="W10" i="1"/>
  <c r="W6" i="1"/>
  <c r="W33" i="1"/>
  <c r="W29" i="1"/>
  <c r="W25" i="1"/>
  <c r="W21" i="1"/>
  <c r="W17" i="1"/>
  <c r="W13" i="1"/>
  <c r="W9" i="1"/>
  <c r="W5" i="1"/>
  <c r="T5" i="1"/>
  <c r="T36" i="1"/>
  <c r="L47" i="1" s="1"/>
  <c r="L67" i="1" s="1"/>
  <c r="T35" i="1"/>
  <c r="T34" i="1"/>
  <c r="T33" i="1"/>
  <c r="T32" i="1"/>
  <c r="T31" i="1"/>
  <c r="T30" i="1"/>
  <c r="T29" i="1"/>
  <c r="T28" i="1"/>
  <c r="L45" i="1" s="1"/>
  <c r="L65" i="1" s="1"/>
  <c r="T27" i="1"/>
  <c r="T26" i="1"/>
  <c r="T25" i="1"/>
  <c r="T24" i="1"/>
  <c r="L44" i="1" s="1"/>
  <c r="L64" i="1" s="1"/>
  <c r="T23" i="1"/>
  <c r="T22" i="1"/>
  <c r="T21" i="1"/>
  <c r="T20" i="1"/>
  <c r="L43" i="1" s="1"/>
  <c r="L63" i="1" s="1"/>
  <c r="T19" i="1"/>
  <c r="T18" i="1"/>
  <c r="T17" i="1"/>
  <c r="T16" i="1"/>
  <c r="L42" i="1" s="1"/>
  <c r="L62" i="1" s="1"/>
  <c r="T15" i="1"/>
  <c r="T14" i="1"/>
  <c r="T13" i="1"/>
  <c r="T12" i="1"/>
  <c r="L41" i="1" s="1"/>
  <c r="L61" i="1" s="1"/>
  <c r="T11" i="1"/>
  <c r="T10" i="1"/>
  <c r="T9" i="1"/>
  <c r="T8" i="1"/>
  <c r="T7" i="1"/>
  <c r="T6" i="1"/>
  <c r="R36" i="1"/>
  <c r="R35" i="1"/>
  <c r="R34" i="1"/>
  <c r="R33" i="1"/>
  <c r="R32" i="1"/>
  <c r="R31" i="1"/>
  <c r="R30" i="1"/>
  <c r="R29" i="1"/>
  <c r="R28" i="1"/>
  <c r="R27" i="1"/>
  <c r="R26" i="1"/>
  <c r="R25" i="1"/>
  <c r="R24" i="1"/>
  <c r="R23" i="1"/>
  <c r="R22" i="1"/>
  <c r="R21" i="1"/>
  <c r="R20" i="1"/>
  <c r="R19" i="1"/>
  <c r="R18" i="1"/>
  <c r="R17" i="1"/>
  <c r="R16" i="1"/>
  <c r="R15" i="1"/>
  <c r="R14" i="1"/>
  <c r="R13" i="1"/>
  <c r="R12" i="1"/>
  <c r="R11" i="1"/>
  <c r="R10" i="1"/>
  <c r="R9" i="1"/>
  <c r="R8" i="1"/>
  <c r="R7" i="1"/>
  <c r="R6" i="1"/>
  <c r="R5" i="1"/>
  <c r="P36" i="1"/>
  <c r="P35" i="1"/>
  <c r="P34" i="1"/>
  <c r="P33" i="1"/>
  <c r="P32" i="1"/>
  <c r="P31" i="1"/>
  <c r="P30" i="1"/>
  <c r="P29" i="1"/>
  <c r="P28" i="1"/>
  <c r="J45" i="1" s="1"/>
  <c r="J65" i="1" s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P10" i="1"/>
  <c r="P9" i="1"/>
  <c r="P8" i="1"/>
  <c r="P7" i="1"/>
  <c r="P6" i="1"/>
  <c r="P5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L10" i="1"/>
  <c r="L9" i="1"/>
  <c r="L8" i="1"/>
  <c r="L7" i="1"/>
  <c r="L6" i="1"/>
  <c r="L5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H5" i="1"/>
  <c r="L46" i="1"/>
  <c r="L66" i="1" s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D35" i="1"/>
  <c r="D34" i="1"/>
  <c r="D33" i="1"/>
  <c r="D31" i="1"/>
  <c r="D30" i="1"/>
  <c r="D29" i="1"/>
  <c r="D27" i="1"/>
  <c r="D26" i="1"/>
  <c r="D25" i="1"/>
  <c r="D23" i="1"/>
  <c r="D22" i="1"/>
  <c r="D21" i="1"/>
  <c r="D19" i="1"/>
  <c r="D18" i="1"/>
  <c r="D17" i="1"/>
  <c r="D15" i="1"/>
  <c r="D14" i="1"/>
  <c r="D13" i="1"/>
  <c r="D11" i="1"/>
  <c r="D10" i="1"/>
  <c r="D9" i="1"/>
  <c r="F8" i="1"/>
  <c r="F7" i="1"/>
  <c r="F6" i="1"/>
  <c r="F5" i="1"/>
  <c r="D7" i="1"/>
  <c r="D6" i="1"/>
  <c r="D5" i="1"/>
  <c r="L40" i="1"/>
  <c r="L60" i="1" s="1"/>
  <c r="R42" i="1" l="1"/>
  <c r="R62" i="1" s="1"/>
  <c r="R41" i="1"/>
  <c r="R61" i="1" s="1"/>
  <c r="J42" i="1"/>
  <c r="J62" i="1" s="1"/>
  <c r="H47" i="1"/>
  <c r="H67" i="1" s="1"/>
  <c r="H46" i="1"/>
  <c r="H66" i="1" s="1"/>
  <c r="H43" i="1"/>
  <c r="H63" i="1" s="1"/>
  <c r="H44" i="1"/>
  <c r="H64" i="1" s="1"/>
  <c r="F44" i="1"/>
  <c r="F64" i="1" s="1"/>
  <c r="F43" i="1"/>
  <c r="F63" i="1" s="1"/>
  <c r="J47" i="1"/>
  <c r="J67" i="1" s="1"/>
  <c r="F47" i="1"/>
  <c r="F67" i="1" s="1"/>
  <c r="H45" i="1"/>
  <c r="H65" i="1" s="1"/>
  <c r="D46" i="1"/>
  <c r="D66" i="1" s="1"/>
  <c r="H42" i="1"/>
  <c r="H62" i="1" s="1"/>
  <c r="J46" i="1"/>
  <c r="J66" i="1" s="1"/>
  <c r="F46" i="1"/>
  <c r="F66" i="1" s="1"/>
  <c r="F45" i="1"/>
  <c r="F65" i="1" s="1"/>
  <c r="J44" i="1"/>
  <c r="J64" i="1" s="1"/>
  <c r="J43" i="1"/>
  <c r="J63" i="1" s="1"/>
  <c r="F42" i="1"/>
  <c r="F62" i="1" s="1"/>
  <c r="J41" i="1"/>
  <c r="J61" i="1" s="1"/>
  <c r="H41" i="1"/>
  <c r="H61" i="1" s="1"/>
  <c r="F41" i="1"/>
  <c r="F61" i="1" s="1"/>
  <c r="J40" i="1"/>
  <c r="J60" i="1" s="1"/>
  <c r="D45" i="1"/>
  <c r="D65" i="1" s="1"/>
  <c r="D42" i="1"/>
  <c r="D62" i="1" s="1"/>
  <c r="H40" i="1"/>
  <c r="H60" i="1" s="1"/>
  <c r="D44" i="1"/>
  <c r="D64" i="1" s="1"/>
  <c r="F40" i="1"/>
  <c r="F60" i="1" s="1"/>
  <c r="D43" i="1"/>
  <c r="D63" i="1" s="1"/>
  <c r="D41" i="1"/>
  <c r="D61" i="1" s="1"/>
  <c r="D40" i="1"/>
  <c r="D60" i="1" l="1"/>
  <c r="R40" i="1"/>
  <c r="R60" i="1" s="1"/>
</calcChain>
</file>

<file path=xl/sharedStrings.xml><?xml version="1.0" encoding="utf-8"?>
<sst xmlns="http://schemas.openxmlformats.org/spreadsheetml/2006/main" count="518" uniqueCount="110">
  <si>
    <t>일반 선박 부품</t>
    <phoneticPr fontId="1" type="noConversion"/>
  </si>
  <si>
    <t>고급 선박 부품</t>
    <phoneticPr fontId="1" type="noConversion"/>
  </si>
  <si>
    <t>일반 목재</t>
    <phoneticPr fontId="1" type="noConversion"/>
  </si>
  <si>
    <t>에스토크</t>
    <phoneticPr fontId="1" type="noConversion"/>
  </si>
  <si>
    <t>풍백</t>
    <phoneticPr fontId="1" type="noConversion"/>
  </si>
  <si>
    <t>바크스툼</t>
    <phoneticPr fontId="1" type="noConversion"/>
  </si>
  <si>
    <t>프뉴마</t>
    <phoneticPr fontId="1" type="noConversion"/>
  </si>
  <si>
    <t>브람스</t>
    <phoneticPr fontId="1" type="noConversion"/>
  </si>
  <si>
    <t>트라곤</t>
    <phoneticPr fontId="1" type="noConversion"/>
  </si>
  <si>
    <t>아스트레이</t>
    <phoneticPr fontId="1" type="noConversion"/>
  </si>
  <si>
    <t>에이번</t>
    <phoneticPr fontId="1" type="noConversion"/>
  </si>
  <si>
    <t>에스토크 설계도</t>
    <phoneticPr fontId="1" type="noConversion"/>
  </si>
  <si>
    <t>풍백 설계도</t>
    <phoneticPr fontId="1" type="noConversion"/>
  </si>
  <si>
    <t>바크스툼 설계도</t>
  </si>
  <si>
    <t>바크스툼 설계도</t>
    <phoneticPr fontId="1" type="noConversion"/>
  </si>
  <si>
    <t>프뉴마 설계도</t>
  </si>
  <si>
    <t>프뉴마 설계도</t>
    <phoneticPr fontId="1" type="noConversion"/>
  </si>
  <si>
    <t>브람스 설계도</t>
  </si>
  <si>
    <t>브람스 설계도</t>
    <phoneticPr fontId="1" type="noConversion"/>
  </si>
  <si>
    <t>트라곤 설계도</t>
  </si>
  <si>
    <t>트라곤 설계도</t>
    <phoneticPr fontId="1" type="noConversion"/>
  </si>
  <si>
    <t>고급 목재</t>
    <phoneticPr fontId="1" type="noConversion"/>
  </si>
  <si>
    <t>빌브린 목재</t>
    <phoneticPr fontId="1" type="noConversion"/>
  </si>
  <si>
    <t>소리의 숲 대나무</t>
  </si>
  <si>
    <t>소리의 숲 대나무</t>
    <phoneticPr fontId="1" type="noConversion"/>
  </si>
  <si>
    <t>슈테른 강화 목재</t>
  </si>
  <si>
    <t>슈테른 강화 목재</t>
    <phoneticPr fontId="1" type="noConversion"/>
  </si>
  <si>
    <t>경량 목재</t>
  </si>
  <si>
    <t>경량 목재</t>
    <phoneticPr fontId="1" type="noConversion"/>
  </si>
  <si>
    <t>파르나 목재</t>
  </si>
  <si>
    <t>파르나 목재</t>
    <phoneticPr fontId="1" type="noConversion"/>
  </si>
  <si>
    <t>볼다이크 목재</t>
  </si>
  <si>
    <t>볼다이크 목재</t>
    <phoneticPr fontId="1" type="noConversion"/>
  </si>
  <si>
    <t>피 묻은 목재</t>
  </si>
  <si>
    <t>피 묻은 목재</t>
    <phoneticPr fontId="1" type="noConversion"/>
  </si>
  <si>
    <t>에이번 설계도</t>
    <phoneticPr fontId="1" type="noConversion"/>
  </si>
  <si>
    <t>희귀 선박 부품</t>
  </si>
  <si>
    <t>희귀 선박 부품</t>
    <phoneticPr fontId="1" type="noConversion"/>
  </si>
  <si>
    <t>강철판</t>
    <phoneticPr fontId="1" type="noConversion"/>
  </si>
  <si>
    <t>회색망치 철괴</t>
  </si>
  <si>
    <t>회색망치 철괴</t>
    <phoneticPr fontId="1" type="noConversion"/>
  </si>
  <si>
    <t>델파이 현 염료</t>
  </si>
  <si>
    <t>델파이 현 염료</t>
    <phoneticPr fontId="1" type="noConversion"/>
  </si>
  <si>
    <t>강화 유리</t>
  </si>
  <si>
    <t>강화 유리</t>
    <phoneticPr fontId="1" type="noConversion"/>
  </si>
  <si>
    <t>고급 윤활유</t>
  </si>
  <si>
    <t>고급 윤활유</t>
    <phoneticPr fontId="1" type="noConversion"/>
  </si>
  <si>
    <t>페스나르 석회</t>
  </si>
  <si>
    <t>페스나르 석회</t>
    <phoneticPr fontId="1" type="noConversion"/>
  </si>
  <si>
    <t>오만의 강철</t>
  </si>
  <si>
    <t>오만의 강철</t>
    <phoneticPr fontId="1" type="noConversion"/>
  </si>
  <si>
    <t>망자의 범포</t>
  </si>
  <si>
    <t>망자의 범포</t>
    <phoneticPr fontId="1" type="noConversion"/>
  </si>
  <si>
    <t>특제 강철판</t>
    <phoneticPr fontId="1" type="noConversion"/>
  </si>
  <si>
    <t>갈기파도 범포</t>
  </si>
  <si>
    <t>갈기파도 범포</t>
    <phoneticPr fontId="1" type="noConversion"/>
  </si>
  <si>
    <t>창천 비단 범포</t>
  </si>
  <si>
    <t>창천 비단 범포</t>
    <phoneticPr fontId="1" type="noConversion"/>
  </si>
  <si>
    <t>마나석 엔진 부품</t>
  </si>
  <si>
    <t>마나석 엔진 부품</t>
    <phoneticPr fontId="1" type="noConversion"/>
  </si>
  <si>
    <t>림레이크산 노</t>
  </si>
  <si>
    <t>림레이크산 노</t>
    <phoneticPr fontId="1" type="noConversion"/>
  </si>
  <si>
    <t>마법학회 특제 염료</t>
  </si>
  <si>
    <t>마법학회 특제 염료</t>
    <phoneticPr fontId="1" type="noConversion"/>
  </si>
  <si>
    <t>고출력 엔진 부품</t>
  </si>
  <si>
    <t>고출력 엔진 부품</t>
    <phoneticPr fontId="1" type="noConversion"/>
  </si>
  <si>
    <t>저주받은 노</t>
  </si>
  <si>
    <t>저주받은 노</t>
    <phoneticPr fontId="1" type="noConversion"/>
  </si>
  <si>
    <t>아스트레이 설계도</t>
    <phoneticPr fontId="1" type="noConversion"/>
  </si>
  <si>
    <t>해적 매듭 로프</t>
  </si>
  <si>
    <t>해적 매듭 로프</t>
    <phoneticPr fontId="1" type="noConversion"/>
  </si>
  <si>
    <t>벼락 맞은 목재</t>
  </si>
  <si>
    <t>벼락 맞은 목재</t>
    <phoneticPr fontId="1" type="noConversion"/>
  </si>
  <si>
    <t>투지의 타륜 조각</t>
  </si>
  <si>
    <t>투지의 타륜 조각</t>
    <phoneticPr fontId="1" type="noConversion"/>
  </si>
  <si>
    <t xml:space="preserve"> </t>
    <phoneticPr fontId="1" type="noConversion"/>
  </si>
  <si>
    <t>내 재료</t>
    <phoneticPr fontId="1" type="noConversion"/>
  </si>
  <si>
    <t>레벨</t>
    <phoneticPr fontId="1" type="noConversion"/>
  </si>
  <si>
    <r>
      <t xml:space="preserve">    </t>
    </r>
    <r>
      <rPr>
        <sz val="22"/>
        <color rgb="FFFF0000"/>
        <rFont val="맑은 고딕"/>
        <family val="3"/>
        <charset val="129"/>
        <scheme val="minor"/>
      </rPr>
      <t>↓ 본인 선박 레벨 기입</t>
    </r>
    <phoneticPr fontId="1" type="noConversion"/>
  </si>
  <si>
    <t>선박</t>
    <phoneticPr fontId="1" type="noConversion"/>
  </si>
  <si>
    <t>설계도</t>
    <phoneticPr fontId="1" type="noConversion"/>
  </si>
  <si>
    <t>희귀 선박 재료</t>
    <phoneticPr fontId="1" type="noConversion"/>
  </si>
  <si>
    <t>영웅 선박 재료</t>
    <phoneticPr fontId="1" type="noConversion"/>
  </si>
  <si>
    <t>전설 선박 재료</t>
    <phoneticPr fontId="1" type="noConversion"/>
  </si>
  <si>
    <t>일반 선박 부품</t>
  </si>
  <si>
    <t>영웅 선박 부품</t>
  </si>
  <si>
    <t>영웅 선박 부품</t>
    <phoneticPr fontId="1" type="noConversion"/>
  </si>
  <si>
    <t>바다의 정수</t>
  </si>
  <si>
    <t>바다의 정수</t>
    <phoneticPr fontId="1" type="noConversion"/>
  </si>
  <si>
    <t>독수리 타륜 파편</t>
  </si>
  <si>
    <t>독수리 타륜 파편</t>
    <phoneticPr fontId="1" type="noConversion"/>
  </si>
  <si>
    <t>풍운의 부적</t>
  </si>
  <si>
    <t>풍운의 부적</t>
    <phoneticPr fontId="1" type="noConversion"/>
  </si>
  <si>
    <t>빙하 파쇄기 부품</t>
  </si>
  <si>
    <t>빙하 파쇄기 부품</t>
    <phoneticPr fontId="1" type="noConversion"/>
  </si>
  <si>
    <t>최고급 범포</t>
  </si>
  <si>
    <t>최고급 범포</t>
    <phoneticPr fontId="1" type="noConversion"/>
  </si>
  <si>
    <t>벨리온 고대 범포</t>
  </si>
  <si>
    <t>벨리온 고대 범포</t>
    <phoneticPr fontId="1" type="noConversion"/>
  </si>
  <si>
    <t>강화 외부 장갑</t>
  </si>
  <si>
    <t>강화 외부 장갑</t>
    <phoneticPr fontId="1" type="noConversion"/>
  </si>
  <si>
    <t>에이번의 금화</t>
  </si>
  <si>
    <t>에이번의 금화</t>
    <phoneticPr fontId="1" type="noConversion"/>
  </si>
  <si>
    <t>1-10렙 총 재료</t>
    <phoneticPr fontId="1" type="noConversion"/>
  </si>
  <si>
    <t>자유의 펜던트</t>
  </si>
  <si>
    <t>자유의 펜던트</t>
    <phoneticPr fontId="1" type="noConversion"/>
  </si>
  <si>
    <t>1-10렙 필요 재료</t>
    <phoneticPr fontId="1" type="noConversion"/>
  </si>
  <si>
    <t>11렙 필요재료</t>
    <phoneticPr fontId="1" type="noConversion"/>
  </si>
  <si>
    <t>11렙 총 재료</t>
    <phoneticPr fontId="1" type="noConversion"/>
  </si>
  <si>
    <t>다른건 건드리지말고 색 있는 타일에 소지 개수만 적을 것!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</si>
</sst>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8"/>
      <color rgb="FFFF0000"/>
      <name val="맑은 고딕"/>
      <family val="2"/>
      <charset val="129"/>
      <scheme val="minor"/>
    </font>
    <font>
      <sz val="18"/>
      <color rgb="FFFF0000"/>
      <name val="맑은 고딕"/>
      <family val="3"/>
      <charset val="129"/>
      <scheme val="minor"/>
    </font>
    <font>
      <sz val="2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 tint="4.9989318521683403E-2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0" fillId="0" borderId="2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8" xfId="0" applyBorder="1">
      <alignment vertical="center"/>
    </xf>
    <xf numFmtId="0" fontId="0" fillId="2" borderId="0" xfId="0" applyFill="1">
      <alignment vertical="center"/>
    </xf>
    <xf numFmtId="0" fontId="0" fillId="2" borderId="8" xfId="0" applyFill="1" applyBorder="1">
      <alignment vertical="center"/>
    </xf>
    <xf numFmtId="0" fontId="0" fillId="4" borderId="1" xfId="0" applyFill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5" xfId="0" applyBorder="1">
      <alignment vertical="center"/>
    </xf>
    <xf numFmtId="0" fontId="0" fillId="0" borderId="16" xfId="0" applyBorder="1">
      <alignment vertical="center"/>
    </xf>
    <xf numFmtId="0" fontId="0" fillId="0" borderId="17" xfId="0" applyBorder="1">
      <alignment vertical="center"/>
    </xf>
    <xf numFmtId="0" fontId="0" fillId="4" borderId="13" xfId="0" applyFill="1" applyBorder="1">
      <alignment vertical="center"/>
    </xf>
    <xf numFmtId="0" fontId="0" fillId="0" borderId="18" xfId="0" applyBorder="1">
      <alignment vertical="center"/>
    </xf>
    <xf numFmtId="0" fontId="0" fillId="0" borderId="19" xfId="0" applyBorder="1">
      <alignment vertical="center"/>
    </xf>
    <xf numFmtId="0" fontId="2" fillId="2" borderId="4" xfId="0" applyFont="1" applyFill="1" applyBorder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0" borderId="20" xfId="0" applyBorder="1">
      <alignment vertical="center"/>
    </xf>
    <xf numFmtId="0" fontId="0" fillId="0" borderId="21" xfId="0" applyBorder="1">
      <alignment vertical="center"/>
    </xf>
    <xf numFmtId="0" fontId="0" fillId="0" borderId="22" xfId="0" applyBorder="1">
      <alignment vertical="center"/>
    </xf>
    <xf numFmtId="0" fontId="0" fillId="0" borderId="7" xfId="0" applyBorder="1">
      <alignment vertical="center"/>
    </xf>
    <xf numFmtId="0" fontId="0" fillId="0" borderId="23" xfId="0" applyBorder="1">
      <alignment vertical="center"/>
    </xf>
    <xf numFmtId="0" fontId="0" fillId="0" borderId="3" xfId="0" applyBorder="1">
      <alignment vertical="center"/>
    </xf>
    <xf numFmtId="0" fontId="5" fillId="2" borderId="0" xfId="0" applyFont="1" applyFill="1">
      <alignment vertical="center"/>
    </xf>
    <xf numFmtId="0" fontId="0" fillId="0" borderId="1" xfId="0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0" fillId="0" borderId="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3" borderId="1" xfId="0" applyFill="1" applyBorder="1" applyAlignment="1">
      <alignment horizontal="right" vertical="center"/>
    </xf>
    <xf numFmtId="0" fontId="0" fillId="3" borderId="12" xfId="0" applyFill="1" applyBorder="1" applyAlignment="1">
      <alignment horizontal="right" vertical="center"/>
    </xf>
    <xf numFmtId="0" fontId="5" fillId="3" borderId="3" xfId="0" applyFont="1" applyFill="1" applyBorder="1" applyAlignment="1">
      <alignment horizontal="right" vertical="center"/>
    </xf>
    <xf numFmtId="0" fontId="5" fillId="3" borderId="10" xfId="0" applyFont="1" applyFill="1" applyBorder="1" applyAlignment="1">
      <alignment horizontal="right" vertical="center"/>
    </xf>
    <xf numFmtId="0" fontId="5" fillId="3" borderId="5" xfId="0" applyFont="1" applyFill="1" applyBorder="1" applyAlignment="1">
      <alignment horizontal="right" vertical="center"/>
    </xf>
    <xf numFmtId="0" fontId="5" fillId="3" borderId="7" xfId="0" applyFont="1" applyFill="1" applyBorder="1" applyAlignment="1">
      <alignment horizontal="right" vertical="center"/>
    </xf>
    <xf numFmtId="0" fontId="0" fillId="2" borderId="11" xfId="0" applyFill="1" applyBorder="1">
      <alignment vertical="center"/>
    </xf>
    <xf numFmtId="0" fontId="0" fillId="0" borderId="10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3" borderId="0" xfId="0" applyFill="1">
      <alignment vertical="center"/>
    </xf>
    <xf numFmtId="0" fontId="5" fillId="0" borderId="11" xfId="0" applyFont="1" applyBorder="1" applyAlignment="1">
      <alignment horizontal="right" vertical="center"/>
    </xf>
    <xf numFmtId="0" fontId="5" fillId="0" borderId="3" xfId="0" applyFont="1" applyBorder="1" applyAlignment="1">
      <alignment horizontal="right" vertical="center"/>
    </xf>
    <xf numFmtId="0" fontId="5" fillId="0" borderId="4" xfId="0" applyFont="1" applyBorder="1" applyAlignment="1">
      <alignment horizontal="left" vertical="center"/>
    </xf>
    <xf numFmtId="0" fontId="5" fillId="0" borderId="5" xfId="0" applyFont="1" applyBorder="1" applyAlignment="1">
      <alignment horizontal="right" vertical="center"/>
    </xf>
    <xf numFmtId="0" fontId="5" fillId="0" borderId="6" xfId="0" applyFont="1" applyBorder="1" applyAlignment="1">
      <alignment horizontal="left" vertical="center"/>
    </xf>
    <xf numFmtId="0" fontId="5" fillId="0" borderId="8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14" xfId="0" applyFont="1" applyBorder="1" applyAlignment="1">
      <alignment horizontal="right" vertical="center"/>
    </xf>
    <xf numFmtId="0" fontId="5" fillId="0" borderId="12" xfId="0" applyFont="1" applyBorder="1" applyAlignment="1">
      <alignment horizontal="right" vertical="center"/>
    </xf>
    <xf numFmtId="0" fontId="5" fillId="0" borderId="9" xfId="0" applyFont="1" applyBorder="1" applyAlignment="1">
      <alignment horizontal="left" vertical="center"/>
    </xf>
    <xf numFmtId="0" fontId="5" fillId="0" borderId="1" xfId="0" applyFont="1" applyBorder="1" applyAlignment="1">
      <alignment horizontal="right" vertical="center"/>
    </xf>
    <xf numFmtId="0" fontId="5" fillId="0" borderId="10" xfId="0" applyFont="1" applyBorder="1" applyAlignment="1">
      <alignment horizontal="right" vertical="center"/>
    </xf>
    <xf numFmtId="0" fontId="5" fillId="0" borderId="2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3" borderId="13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2" borderId="8" xfId="0" applyFill="1" applyBorder="1" applyAlignment="1">
      <alignment horizontal="left" vertical="center"/>
    </xf>
    <xf numFmtId="0" fontId="0" fillId="0" borderId="2" xfId="0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</cellXfs>
  <cellStyles count="1">
    <cellStyle name="표준" xfId="0" builtinId="0"/>
  </cellStyles>
  <dxfs count="5"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D26D9-A01A-4C76-A957-FBDE3DB2133C}">
  <dimension ref="A1:AB79"/>
  <sheetViews>
    <sheetView tabSelected="1" topLeftCell="B1" zoomScale="70" zoomScaleNormal="70" workbookViewId="0">
      <selection activeCell="AC37" sqref="AC37"/>
    </sheetView>
  </sheetViews>
  <sheetFormatPr defaultRowHeight="16.5" x14ac:dyDescent="0.3"/>
  <cols>
    <col min="1" max="1" width="12.5" customWidth="1"/>
    <col min="2" max="2" width="11" customWidth="1"/>
    <col min="3" max="3" width="14.375" bestFit="1" customWidth="1"/>
    <col min="5" max="5" width="17.875" bestFit="1" customWidth="1"/>
    <col min="7" max="7" width="17.875" bestFit="1" customWidth="1"/>
    <col min="9" max="9" width="17.875" bestFit="1" customWidth="1"/>
    <col min="11" max="11" width="18.625" bestFit="1" customWidth="1"/>
    <col min="13" max="13" width="16.75" bestFit="1" customWidth="1"/>
    <col min="15" max="15" width="14.375" bestFit="1" customWidth="1"/>
    <col min="17" max="17" width="14.375" bestFit="1" customWidth="1"/>
    <col min="19" max="19" width="18.625" bestFit="1" customWidth="1"/>
    <col min="22" max="22" width="16.75" bestFit="1" customWidth="1"/>
  </cols>
  <sheetData>
    <row r="1" spans="1:28" x14ac:dyDescent="0.3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</row>
    <row r="2" spans="1:28" x14ac:dyDescent="0.3">
      <c r="A2" s="75" t="s">
        <v>78</v>
      </c>
      <c r="B2" s="75"/>
      <c r="C2" s="75"/>
      <c r="D2" s="75"/>
      <c r="E2" s="75"/>
      <c r="F2" s="75"/>
      <c r="G2" s="75"/>
      <c r="H2" s="75"/>
      <c r="I2" s="75"/>
      <c r="J2" s="75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7.25" thickBot="1" x14ac:dyDescent="0.35">
      <c r="A3" s="76"/>
      <c r="B3" s="76"/>
      <c r="C3" s="76"/>
      <c r="D3" s="76"/>
      <c r="E3" s="76"/>
      <c r="F3" s="76"/>
      <c r="G3" s="76"/>
      <c r="H3" s="76"/>
      <c r="I3" s="76"/>
      <c r="J3" s="7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</row>
    <row r="4" spans="1:28" ht="17.25" thickBot="1" x14ac:dyDescent="0.35">
      <c r="A4" s="9" t="s">
        <v>77</v>
      </c>
      <c r="B4" s="8"/>
      <c r="C4" s="64">
        <v>2</v>
      </c>
      <c r="D4" s="65"/>
      <c r="E4" s="77">
        <v>3</v>
      </c>
      <c r="F4" s="67"/>
      <c r="G4" s="77">
        <v>4</v>
      </c>
      <c r="H4" s="67"/>
      <c r="I4" s="81">
        <v>5</v>
      </c>
      <c r="J4" s="67"/>
      <c r="K4" s="77">
        <v>6</v>
      </c>
      <c r="L4" s="67"/>
      <c r="M4" s="77">
        <v>7</v>
      </c>
      <c r="N4" s="67"/>
      <c r="O4" s="77">
        <v>8</v>
      </c>
      <c r="P4" s="67"/>
      <c r="Q4" s="77">
        <v>9</v>
      </c>
      <c r="R4" s="67"/>
      <c r="S4" s="77">
        <v>10</v>
      </c>
      <c r="T4" s="67"/>
      <c r="U4" s="6"/>
      <c r="V4" s="64">
        <v>11</v>
      </c>
      <c r="W4" s="65"/>
      <c r="X4" s="6"/>
      <c r="Y4" s="6"/>
      <c r="Z4" s="6"/>
      <c r="AA4" s="6"/>
      <c r="AB4" s="6"/>
    </row>
    <row r="5" spans="1:28" x14ac:dyDescent="0.3">
      <c r="A5" s="72"/>
      <c r="B5" s="77" t="s">
        <v>3</v>
      </c>
      <c r="C5" s="1" t="s">
        <v>0</v>
      </c>
      <c r="D5" s="10">
        <f>IF($A$5&gt;=$C$4,0,Sheet2!$C$2)</f>
        <v>25</v>
      </c>
      <c r="E5" s="1" t="s">
        <v>0</v>
      </c>
      <c r="F5" s="10">
        <f>IF($A$5&gt;=$E$4,0,Sheet2!$E$2)</f>
        <v>25</v>
      </c>
      <c r="G5" s="1" t="s">
        <v>0</v>
      </c>
      <c r="H5" s="10">
        <f>IF($A$5&gt;=$G$4,0,Sheet2!$G$2)</f>
        <v>46</v>
      </c>
      <c r="I5" s="1" t="s">
        <v>0</v>
      </c>
      <c r="J5" s="10">
        <f>IF($A$5&gt;=$I$4,0,Sheet2!$I$2)</f>
        <v>70</v>
      </c>
      <c r="K5" s="1" t="s">
        <v>0</v>
      </c>
      <c r="L5" s="10">
        <f>IF($A$5&gt;=$K$4,0,Sheet2!$K$2)</f>
        <v>102</v>
      </c>
      <c r="M5" s="1" t="s">
        <v>0</v>
      </c>
      <c r="N5" s="10">
        <f>IF($A$5&gt;=$M$4,0,Sheet2!$M$2)</f>
        <v>137</v>
      </c>
      <c r="O5" s="1" t="s">
        <v>0</v>
      </c>
      <c r="P5" s="10">
        <f>IF($A$5&gt;=$O$4,0,Sheet2!$O$2)</f>
        <v>172</v>
      </c>
      <c r="Q5" s="1" t="s">
        <v>0</v>
      </c>
      <c r="R5" s="10">
        <f>IF($A$5&gt;=$Q$4,0,Sheet2!$Q$2)</f>
        <v>214</v>
      </c>
      <c r="S5" s="1" t="s">
        <v>0</v>
      </c>
      <c r="T5" s="10">
        <f>IF($A$5&gt;=$S$4,0,Sheet2!$S$2)</f>
        <v>263</v>
      </c>
      <c r="U5" s="6"/>
      <c r="V5" s="15" t="s">
        <v>0</v>
      </c>
      <c r="W5" s="3">
        <f>IF($A$5&gt;=$V$4,0,Sheet2!$U$2)</f>
        <v>329</v>
      </c>
      <c r="X5" s="6"/>
      <c r="Y5" s="6"/>
      <c r="Z5" s="6"/>
      <c r="AA5" s="6"/>
      <c r="AB5" s="6"/>
    </row>
    <row r="6" spans="1:28" x14ac:dyDescent="0.3">
      <c r="A6" s="73"/>
      <c r="B6" s="68"/>
      <c r="C6" s="2" t="s">
        <v>1</v>
      </c>
      <c r="D6" s="11">
        <f>IF($A$5&gt;=$C$4,0,Sheet2!$C$3)</f>
        <v>7</v>
      </c>
      <c r="E6" s="2" t="s">
        <v>1</v>
      </c>
      <c r="F6" s="11">
        <f>IF($A$5&gt;=$E$4,0,Sheet2!$E$3)</f>
        <v>7</v>
      </c>
      <c r="G6" s="2" t="s">
        <v>1</v>
      </c>
      <c r="H6" s="11">
        <f>IF($A$5&gt;=$G$4,0,Sheet2!$G$3)</f>
        <v>13</v>
      </c>
      <c r="I6" s="2" t="s">
        <v>1</v>
      </c>
      <c r="J6" s="11">
        <f>IF($A$5&gt;=$I$4,0,Sheet2!$I$3)</f>
        <v>20</v>
      </c>
      <c r="K6" s="2" t="s">
        <v>1</v>
      </c>
      <c r="L6" s="11">
        <f>IF($A$5&gt;=$K$4,0,Sheet2!$K$3)</f>
        <v>29</v>
      </c>
      <c r="M6" s="2" t="s">
        <v>1</v>
      </c>
      <c r="N6" s="11">
        <f>IF($A$5&gt;=$M$4,0,Sheet2!$M$3)</f>
        <v>41</v>
      </c>
      <c r="O6" s="2" t="s">
        <v>37</v>
      </c>
      <c r="P6" s="11">
        <f>IF($A$5&gt;=$O$4,0,Sheet2!$O$3)</f>
        <v>25</v>
      </c>
      <c r="Q6" s="2" t="s">
        <v>37</v>
      </c>
      <c r="R6" s="11">
        <f>IF($A$5&gt;=$Q$4,0,Sheet2!$Q$3)</f>
        <v>31</v>
      </c>
      <c r="S6" s="2" t="s">
        <v>37</v>
      </c>
      <c r="T6" s="11">
        <f>IF($A$5&gt;=$S$4,0,Sheet2!$S$3)</f>
        <v>38</v>
      </c>
      <c r="U6" s="6"/>
      <c r="V6" s="15" t="s">
        <v>86</v>
      </c>
      <c r="W6" s="3">
        <f>IF($A$5&gt;=$V$4,0,Sheet2!$U$3)</f>
        <v>48</v>
      </c>
      <c r="X6" s="6"/>
      <c r="Y6" s="6"/>
      <c r="Z6" s="6"/>
      <c r="AA6" s="6"/>
      <c r="AB6" s="6"/>
    </row>
    <row r="7" spans="1:28" x14ac:dyDescent="0.3">
      <c r="A7" s="73"/>
      <c r="B7" s="68"/>
      <c r="C7" s="2" t="s">
        <v>2</v>
      </c>
      <c r="D7" s="11">
        <f>IF($A$5&gt;=$C$4,0,Sheet2!$C$4)</f>
        <v>30</v>
      </c>
      <c r="E7" s="2" t="s">
        <v>2</v>
      </c>
      <c r="F7" s="11">
        <f>IF($A$5&gt;=$E$4,0,Sheet2!$E$4)</f>
        <v>30</v>
      </c>
      <c r="G7" s="2" t="s">
        <v>2</v>
      </c>
      <c r="H7" s="11">
        <f>IF($A$5&gt;=$G$4,0,Sheet2!$G$4)</f>
        <v>50</v>
      </c>
      <c r="I7" s="2" t="s">
        <v>2</v>
      </c>
      <c r="J7" s="11">
        <f>IF($A$5&gt;=$I$4,0,Sheet2!$I$4)</f>
        <v>70</v>
      </c>
      <c r="K7" s="2" t="s">
        <v>21</v>
      </c>
      <c r="L7" s="11">
        <f>IF($A$5&gt;=$K$4,0,Sheet2!$K$4)</f>
        <v>90</v>
      </c>
      <c r="M7" s="2" t="s">
        <v>21</v>
      </c>
      <c r="N7" s="11">
        <f>IF($A$5&gt;=$M$4,0,Sheet2!$M$4)</f>
        <v>100</v>
      </c>
      <c r="O7" s="2" t="s">
        <v>38</v>
      </c>
      <c r="P7" s="11">
        <f>IF($A$5&gt;=$O$4,0,Sheet2!$O$4)</f>
        <v>110</v>
      </c>
      <c r="Q7" s="2" t="s">
        <v>38</v>
      </c>
      <c r="R7" s="11">
        <f>IF($A$5&gt;=$Q$4,0,Sheet2!$Q$4)</f>
        <v>120</v>
      </c>
      <c r="S7" s="2" t="s">
        <v>53</v>
      </c>
      <c r="T7" s="11">
        <f>IF($A$5&gt;=$S$4,0,Sheet2!$S$4)</f>
        <v>130</v>
      </c>
      <c r="U7" s="6"/>
      <c r="V7" s="15" t="s">
        <v>88</v>
      </c>
      <c r="W7" s="3">
        <f>IF($A$5&gt;=$V$4,0,Sheet2!$U$4)</f>
        <v>163</v>
      </c>
      <c r="X7" s="6"/>
      <c r="Y7" s="6"/>
      <c r="Z7" s="6"/>
      <c r="AA7" s="6"/>
      <c r="AB7" s="6"/>
    </row>
    <row r="8" spans="1:28" ht="17.25" thickBot="1" x14ac:dyDescent="0.35">
      <c r="A8" s="74"/>
      <c r="B8" s="70"/>
      <c r="C8" s="4"/>
      <c r="D8" s="12"/>
      <c r="E8" s="4" t="s">
        <v>11</v>
      </c>
      <c r="F8" s="12">
        <f>IF($A$5&gt;=$E$4,0,Sheet2!$E$5)</f>
        <v>10</v>
      </c>
      <c r="G8" s="4" t="s">
        <v>11</v>
      </c>
      <c r="H8" s="12">
        <f>IF($A$5&gt;=$G$4,0,Sheet2!$G$5)</f>
        <v>20</v>
      </c>
      <c r="I8" s="4" t="s">
        <v>11</v>
      </c>
      <c r="J8" s="12">
        <f>IF($A$5&gt;=$I$4,0,Sheet2!$I$5)</f>
        <v>30</v>
      </c>
      <c r="K8" s="4" t="s">
        <v>22</v>
      </c>
      <c r="L8" s="12">
        <f>IF($A$5&gt;=$K$4,0,Sheet2!$K$5)</f>
        <v>50</v>
      </c>
      <c r="M8" s="4" t="s">
        <v>22</v>
      </c>
      <c r="N8" s="12">
        <f>IF($A$5&gt;=$M$4,0,Sheet2!$M$5)</f>
        <v>62</v>
      </c>
      <c r="O8" s="4" t="s">
        <v>40</v>
      </c>
      <c r="P8" s="12">
        <f>IF($A$5&gt;=$O$4,0,Sheet2!$O$5)</f>
        <v>74</v>
      </c>
      <c r="Q8" s="4" t="s">
        <v>40</v>
      </c>
      <c r="R8" s="12">
        <f>IF($A$5&gt;=$Q$4,0,Sheet2!$Q$5)</f>
        <v>96</v>
      </c>
      <c r="S8" s="4" t="s">
        <v>55</v>
      </c>
      <c r="T8" s="12">
        <f>IF($A$5&gt;=$S$4,0,Sheet2!$S$5)</f>
        <v>128</v>
      </c>
      <c r="U8" s="6"/>
      <c r="V8" s="21" t="s">
        <v>90</v>
      </c>
      <c r="W8" s="22">
        <f>IF($A$5&gt;=$V$4,0,Sheet2!$U$5)</f>
        <v>161</v>
      </c>
      <c r="X8" s="6"/>
      <c r="Y8" s="6"/>
      <c r="Z8" s="6"/>
      <c r="AA8" s="6"/>
      <c r="AB8" s="6"/>
    </row>
    <row r="9" spans="1:28" x14ac:dyDescent="0.3">
      <c r="A9" s="72"/>
      <c r="B9" s="77" t="s">
        <v>4</v>
      </c>
      <c r="C9" s="1" t="s">
        <v>0</v>
      </c>
      <c r="D9" s="10">
        <f>IF($A$9&gt;=$C$4,0,Sheet2!$C$2)</f>
        <v>25</v>
      </c>
      <c r="E9" s="1" t="s">
        <v>0</v>
      </c>
      <c r="F9" s="10">
        <f>IF($A$9&gt;=$E$4,0,Sheet2!$E$2)</f>
        <v>25</v>
      </c>
      <c r="G9" s="1" t="s">
        <v>0</v>
      </c>
      <c r="H9" s="10">
        <f>IF($A$9&gt;=$G$4,0,Sheet2!$G$2)</f>
        <v>46</v>
      </c>
      <c r="I9" s="1" t="s">
        <v>0</v>
      </c>
      <c r="J9" s="10">
        <f>IF($A$9&gt;=$I$4,0,Sheet2!$I$2)</f>
        <v>70</v>
      </c>
      <c r="K9" s="1" t="s">
        <v>0</v>
      </c>
      <c r="L9" s="10">
        <f>IF($A$9&gt;=$K$4,0,Sheet2!$K$2)</f>
        <v>102</v>
      </c>
      <c r="M9" s="1" t="s">
        <v>0</v>
      </c>
      <c r="N9" s="10">
        <f>IF($A$9&gt;=$M$4,0,Sheet2!$M$2)</f>
        <v>137</v>
      </c>
      <c r="O9" s="1" t="s">
        <v>0</v>
      </c>
      <c r="P9" s="10">
        <f>IF($A$9&gt;=$O$4,0,Sheet2!$O$2)</f>
        <v>172</v>
      </c>
      <c r="Q9" s="1" t="s">
        <v>0</v>
      </c>
      <c r="R9" s="10">
        <f>IF($A$9&gt;=$Q$4,0,Sheet2!$Q$2)</f>
        <v>214</v>
      </c>
      <c r="S9" s="1" t="s">
        <v>0</v>
      </c>
      <c r="T9" s="10">
        <f>IF($A$9&gt;=$S$4,0,Sheet2!$S$2)</f>
        <v>263</v>
      </c>
      <c r="U9" s="6"/>
      <c r="V9" s="23" t="s">
        <v>84</v>
      </c>
      <c r="W9" s="24">
        <f>IF($A$9&gt;=$V$4,0,Sheet2!$U$2)</f>
        <v>329</v>
      </c>
      <c r="X9" s="6"/>
      <c r="Y9" s="6"/>
      <c r="Z9" s="6"/>
      <c r="AA9" s="6"/>
      <c r="AB9" s="6"/>
    </row>
    <row r="10" spans="1:28" x14ac:dyDescent="0.3">
      <c r="A10" s="73"/>
      <c r="B10" s="68"/>
      <c r="C10" s="2" t="s">
        <v>1</v>
      </c>
      <c r="D10" s="11">
        <f>IF($A$9&gt;=$C$4,0,Sheet2!$C$3)</f>
        <v>7</v>
      </c>
      <c r="E10" s="2" t="s">
        <v>1</v>
      </c>
      <c r="F10" s="11">
        <f>IF($A$9&gt;=$E$4,0,Sheet2!$E$3)</f>
        <v>7</v>
      </c>
      <c r="G10" s="2" t="s">
        <v>1</v>
      </c>
      <c r="H10" s="11">
        <f>IF($A$9&gt;=$G$4,0,Sheet2!$G$3)</f>
        <v>13</v>
      </c>
      <c r="I10" s="2" t="s">
        <v>1</v>
      </c>
      <c r="J10" s="11">
        <f>IF($A$9&gt;=$I$4,0,Sheet2!$I$3)</f>
        <v>20</v>
      </c>
      <c r="K10" s="2" t="s">
        <v>1</v>
      </c>
      <c r="L10" s="11">
        <f>IF($A$9&gt;=$K$4,0,Sheet2!$K$3)</f>
        <v>29</v>
      </c>
      <c r="M10" s="2" t="s">
        <v>1</v>
      </c>
      <c r="N10" s="11">
        <f>IF($A$9&gt;=$M$4,0,Sheet2!$M$3)</f>
        <v>41</v>
      </c>
      <c r="O10" s="2" t="s">
        <v>37</v>
      </c>
      <c r="P10" s="11">
        <f>IF($A$9&gt;=$O$4,0,Sheet2!$O$3)</f>
        <v>25</v>
      </c>
      <c r="Q10" s="2" t="s">
        <v>37</v>
      </c>
      <c r="R10" s="11">
        <f>IF($A$9&gt;=$Q$4,0,Sheet2!$Q$3)</f>
        <v>31</v>
      </c>
      <c r="S10" s="2" t="s">
        <v>37</v>
      </c>
      <c r="T10" s="11">
        <f>IF($A$9&gt;=$S$4,0,Sheet2!$S$3)</f>
        <v>38</v>
      </c>
      <c r="U10" s="6"/>
      <c r="V10" s="15" t="s">
        <v>85</v>
      </c>
      <c r="W10" s="3">
        <f>IF($A$9&gt;=$V$4,0,Sheet2!$U$3)</f>
        <v>48</v>
      </c>
      <c r="X10" s="6"/>
      <c r="Y10" s="6"/>
      <c r="Z10" s="6"/>
      <c r="AA10" s="6"/>
      <c r="AB10" s="6"/>
    </row>
    <row r="11" spans="1:28" x14ac:dyDescent="0.3">
      <c r="A11" s="73"/>
      <c r="B11" s="68"/>
      <c r="C11" s="2" t="s">
        <v>2</v>
      </c>
      <c r="D11" s="11">
        <f>IF($A$9&gt;=$C$4,0,Sheet2!$C$4)</f>
        <v>30</v>
      </c>
      <c r="E11" s="2" t="s">
        <v>2</v>
      </c>
      <c r="F11" s="11">
        <f>IF($A$9&gt;=$E$4,0,Sheet2!$E$4)</f>
        <v>30</v>
      </c>
      <c r="G11" s="2" t="s">
        <v>2</v>
      </c>
      <c r="H11" s="11">
        <f>IF($A$9&gt;=$G$4,0,Sheet2!$G$4)</f>
        <v>50</v>
      </c>
      <c r="I11" s="2" t="s">
        <v>2</v>
      </c>
      <c r="J11" s="11">
        <f>IF($A$9&gt;=$I$4,0,Sheet2!$I$4)</f>
        <v>70</v>
      </c>
      <c r="K11" s="2" t="s">
        <v>21</v>
      </c>
      <c r="L11" s="11">
        <f>IF($A$9&gt;=$K$4,0,Sheet2!$K$4)</f>
        <v>90</v>
      </c>
      <c r="M11" s="2" t="s">
        <v>21</v>
      </c>
      <c r="N11" s="11">
        <f>IF($A$9&gt;=$M$4,0,Sheet2!$M$4)</f>
        <v>100</v>
      </c>
      <c r="O11" s="2" t="s">
        <v>38</v>
      </c>
      <c r="P11" s="11">
        <f>IF($A$9&gt;=$O$4,0,Sheet2!$O$4)</f>
        <v>110</v>
      </c>
      <c r="Q11" s="2" t="s">
        <v>38</v>
      </c>
      <c r="R11" s="11">
        <f>IF($A$9&gt;=$Q$4,0,Sheet2!$Q$4)</f>
        <v>120</v>
      </c>
      <c r="S11" s="2" t="s">
        <v>53</v>
      </c>
      <c r="T11" s="11">
        <f>IF($A$9&gt;=$S$4,0,Sheet2!$S$4)</f>
        <v>130</v>
      </c>
      <c r="U11" s="6"/>
      <c r="V11" s="15" t="s">
        <v>87</v>
      </c>
      <c r="W11" s="3">
        <f>IF($A$9&gt;=$V$4,0,Sheet2!$U$4)</f>
        <v>163</v>
      </c>
      <c r="X11" s="6"/>
      <c r="Y11" s="6"/>
      <c r="Z11" s="6"/>
      <c r="AA11" s="6"/>
      <c r="AB11" s="6"/>
    </row>
    <row r="12" spans="1:28" ht="17.25" thickBot="1" x14ac:dyDescent="0.35">
      <c r="A12" s="74"/>
      <c r="B12" s="70"/>
      <c r="C12" s="4"/>
      <c r="D12" s="12"/>
      <c r="E12" s="4" t="s">
        <v>12</v>
      </c>
      <c r="F12" s="12">
        <f>IF($A$9&gt;=$E$4,0,Sheet2!$E$5)</f>
        <v>10</v>
      </c>
      <c r="G12" s="4" t="s">
        <v>12</v>
      </c>
      <c r="H12" s="12">
        <f>IF($A$9&gt;=$G$4,0,Sheet2!$G$5)</f>
        <v>20</v>
      </c>
      <c r="I12" s="4" t="s">
        <v>12</v>
      </c>
      <c r="J12" s="12">
        <f>IF($A$9&gt;=$I$4,0,Sheet2!$I$5)</f>
        <v>30</v>
      </c>
      <c r="K12" s="4" t="s">
        <v>24</v>
      </c>
      <c r="L12" s="12">
        <f>IF($A$9&gt;=$K$4,0,Sheet2!$K$5)</f>
        <v>50</v>
      </c>
      <c r="M12" s="4" t="s">
        <v>24</v>
      </c>
      <c r="N12" s="12">
        <f>IF($A$9&gt;=$M$4,0,Sheet2!$M$5)</f>
        <v>62</v>
      </c>
      <c r="O12" s="4" t="s">
        <v>42</v>
      </c>
      <c r="P12" s="12">
        <f>IF($A$9&gt;=$O$4,0,Sheet2!$O$5)</f>
        <v>74</v>
      </c>
      <c r="Q12" s="4" t="s">
        <v>42</v>
      </c>
      <c r="R12" s="12">
        <f>IF($A$9&gt;=$Q$4,0,Sheet2!$Q$5)</f>
        <v>96</v>
      </c>
      <c r="S12" s="4" t="s">
        <v>57</v>
      </c>
      <c r="T12" s="12">
        <f>IF($A$9&gt;=$S$4,0,Sheet2!$S$5)</f>
        <v>128</v>
      </c>
      <c r="U12" s="6"/>
      <c r="V12" s="21" t="s">
        <v>92</v>
      </c>
      <c r="W12" s="22">
        <f>IF($A$9&gt;=$V$4,0,Sheet2!$U$5)</f>
        <v>161</v>
      </c>
      <c r="X12" s="6"/>
      <c r="Y12" s="6"/>
      <c r="Z12" s="6"/>
      <c r="AA12" s="6"/>
      <c r="AB12" s="6"/>
    </row>
    <row r="13" spans="1:28" x14ac:dyDescent="0.3">
      <c r="A13" s="72"/>
      <c r="B13" s="77" t="s">
        <v>5</v>
      </c>
      <c r="C13" s="1" t="s">
        <v>0</v>
      </c>
      <c r="D13" s="10">
        <f>IF($A$13&gt;=$C$4,0,Sheet2!$C$2)</f>
        <v>25</v>
      </c>
      <c r="E13" s="1" t="s">
        <v>0</v>
      </c>
      <c r="F13" s="10">
        <f>IF($A$13&gt;=$E$4,0,Sheet2!$E$2)</f>
        <v>25</v>
      </c>
      <c r="G13" s="1" t="s">
        <v>0</v>
      </c>
      <c r="H13" s="10">
        <f>IF($A$13&gt;=$G$4,0,Sheet2!$G$2)</f>
        <v>46</v>
      </c>
      <c r="I13" s="1" t="s">
        <v>0</v>
      </c>
      <c r="J13" s="10">
        <f>IF($A$13&gt;=$I$4,0,Sheet2!$I$2)</f>
        <v>70</v>
      </c>
      <c r="K13" s="1" t="s">
        <v>0</v>
      </c>
      <c r="L13" s="10">
        <f>IF($A$13&gt;=$K$4,0,Sheet2!$K$2)</f>
        <v>102</v>
      </c>
      <c r="M13" s="1" t="s">
        <v>0</v>
      </c>
      <c r="N13" s="10">
        <f>IF($A$13&gt;=$M$4,0,Sheet2!$M$2)</f>
        <v>137</v>
      </c>
      <c r="O13" s="1" t="s">
        <v>0</v>
      </c>
      <c r="P13" s="10">
        <f>IF($A$13&gt;=$O$4,0,Sheet2!$O$2)</f>
        <v>172</v>
      </c>
      <c r="Q13" s="1" t="s">
        <v>0</v>
      </c>
      <c r="R13" s="10">
        <f>IF($A$13&gt;=$Q$4,0,Sheet2!$Q$2)</f>
        <v>214</v>
      </c>
      <c r="S13" s="1" t="s">
        <v>0</v>
      </c>
      <c r="T13" s="10">
        <f>IF($A$13&gt;=$S$4,0,Sheet2!$S$2)</f>
        <v>263</v>
      </c>
      <c r="U13" s="6"/>
      <c r="V13" s="23" t="s">
        <v>84</v>
      </c>
      <c r="W13" s="24">
        <f>IF($A$13&gt;=$V$4,0,Sheet2!$U$2)</f>
        <v>329</v>
      </c>
      <c r="X13" s="6"/>
      <c r="Y13" s="6"/>
      <c r="Z13" s="6"/>
      <c r="AA13" s="6"/>
      <c r="AB13" s="6"/>
    </row>
    <row r="14" spans="1:28" x14ac:dyDescent="0.3">
      <c r="A14" s="73"/>
      <c r="B14" s="68"/>
      <c r="C14" s="2" t="s">
        <v>1</v>
      </c>
      <c r="D14" s="11">
        <f>IF($A$13&gt;=$C$4,0,Sheet2!$C$3)</f>
        <v>7</v>
      </c>
      <c r="E14" s="2" t="s">
        <v>1</v>
      </c>
      <c r="F14" s="11">
        <f>IF($A$13&gt;=$E$4,0,Sheet2!$E$3)</f>
        <v>7</v>
      </c>
      <c r="G14" s="2" t="s">
        <v>1</v>
      </c>
      <c r="H14" s="11">
        <f>IF($A$13&gt;=$G$4,0,Sheet2!$G$3)</f>
        <v>13</v>
      </c>
      <c r="I14" s="2" t="s">
        <v>1</v>
      </c>
      <c r="J14" s="11">
        <f>IF($A$13&gt;=$I$4,0,Sheet2!$I$3)</f>
        <v>20</v>
      </c>
      <c r="K14" s="2" t="s">
        <v>1</v>
      </c>
      <c r="L14" s="11">
        <f>IF($A$13&gt;=$K$4,0,Sheet2!$K$3)</f>
        <v>29</v>
      </c>
      <c r="M14" s="2" t="s">
        <v>1</v>
      </c>
      <c r="N14" s="11">
        <f>IF($A$13&gt;=$M$4,0,Sheet2!$M$3)</f>
        <v>41</v>
      </c>
      <c r="O14" s="2" t="s">
        <v>37</v>
      </c>
      <c r="P14" s="11">
        <f>IF($A$13&gt;=$O$4,0,Sheet2!$O$3)</f>
        <v>25</v>
      </c>
      <c r="Q14" s="2" t="s">
        <v>37</v>
      </c>
      <c r="R14" s="11">
        <f>IF($A$13&gt;=$Q$4,0,Sheet2!$Q$3)</f>
        <v>31</v>
      </c>
      <c r="S14" s="2" t="s">
        <v>37</v>
      </c>
      <c r="T14" s="11">
        <f>IF($A$13&gt;=$S$4,0,Sheet2!$S$3)</f>
        <v>38</v>
      </c>
      <c r="U14" s="6"/>
      <c r="V14" s="15" t="s">
        <v>85</v>
      </c>
      <c r="W14" s="3">
        <f>IF($A$13&gt;=$V$4,0,Sheet2!$U$3)</f>
        <v>48</v>
      </c>
      <c r="X14" s="6"/>
      <c r="Y14" s="6"/>
      <c r="Z14" s="6"/>
      <c r="AA14" s="6"/>
      <c r="AB14" s="6"/>
    </row>
    <row r="15" spans="1:28" x14ac:dyDescent="0.3">
      <c r="A15" s="73"/>
      <c r="B15" s="68"/>
      <c r="C15" s="2" t="s">
        <v>2</v>
      </c>
      <c r="D15" s="11">
        <f>IF($A$13&gt;=$C$4,0,Sheet2!$C$4)</f>
        <v>30</v>
      </c>
      <c r="E15" s="2" t="s">
        <v>2</v>
      </c>
      <c r="F15" s="11">
        <f>IF($A$13&gt;=$E$4,0,Sheet2!$E$4)</f>
        <v>30</v>
      </c>
      <c r="G15" s="2" t="s">
        <v>2</v>
      </c>
      <c r="H15" s="11">
        <f>IF($A$13&gt;=$G$4,0,Sheet2!$G$4)</f>
        <v>50</v>
      </c>
      <c r="I15" s="2" t="s">
        <v>2</v>
      </c>
      <c r="J15" s="11">
        <f>IF($A$13&gt;=$I$4,0,Sheet2!$I$4)</f>
        <v>70</v>
      </c>
      <c r="K15" s="2" t="s">
        <v>21</v>
      </c>
      <c r="L15" s="11">
        <f>IF($A$13&gt;=$K$4,0,Sheet2!$K$4)</f>
        <v>90</v>
      </c>
      <c r="M15" s="2" t="s">
        <v>21</v>
      </c>
      <c r="N15" s="11">
        <f>IF($A$13&gt;=$M$4,0,Sheet2!$M$4)</f>
        <v>100</v>
      </c>
      <c r="O15" s="2" t="s">
        <v>38</v>
      </c>
      <c r="P15" s="11">
        <f>IF($A$13&gt;=$O$4,0,Sheet2!$O$4)</f>
        <v>110</v>
      </c>
      <c r="Q15" s="2" t="s">
        <v>38</v>
      </c>
      <c r="R15" s="11">
        <f>IF($A$13&gt;=$Q$4,0,Sheet2!$Q$4)</f>
        <v>120</v>
      </c>
      <c r="S15" s="2" t="s">
        <v>53</v>
      </c>
      <c r="T15" s="11">
        <f>IF($A$13&gt;=$S$4,0,Sheet2!$S$4)</f>
        <v>130</v>
      </c>
      <c r="U15" s="6"/>
      <c r="V15" s="15" t="s">
        <v>87</v>
      </c>
      <c r="W15" s="3">
        <f>IF($A$13&gt;=$V$4,0,Sheet2!$U$4)</f>
        <v>163</v>
      </c>
      <c r="X15" s="6"/>
      <c r="Y15" s="6"/>
      <c r="Z15" s="6"/>
      <c r="AA15" s="6"/>
      <c r="AB15" s="6"/>
    </row>
    <row r="16" spans="1:28" ht="17.25" thickBot="1" x14ac:dyDescent="0.35">
      <c r="A16" s="74"/>
      <c r="B16" s="70"/>
      <c r="C16" s="4"/>
      <c r="D16" s="12"/>
      <c r="E16" s="4" t="s">
        <v>14</v>
      </c>
      <c r="F16" s="12">
        <f>IF($A$13&gt;=$E$4,0,Sheet2!$E$5)</f>
        <v>10</v>
      </c>
      <c r="G16" s="4" t="s">
        <v>14</v>
      </c>
      <c r="H16" s="12">
        <f>IF($A$13&gt;=$G$4,0,Sheet2!$G$5)</f>
        <v>20</v>
      </c>
      <c r="I16" s="4" t="s">
        <v>14</v>
      </c>
      <c r="J16" s="12">
        <f>IF($A$13&gt;=$I$4,0,Sheet2!$I$5)</f>
        <v>30</v>
      </c>
      <c r="K16" s="4" t="s">
        <v>26</v>
      </c>
      <c r="L16" s="12">
        <f>IF($A$13&gt;=$K$4,0,Sheet2!$K$5)</f>
        <v>50</v>
      </c>
      <c r="M16" s="4" t="s">
        <v>26</v>
      </c>
      <c r="N16" s="12">
        <f>IF($A$13&gt;=$M$4,0,Sheet2!$M$5)</f>
        <v>62</v>
      </c>
      <c r="O16" s="4" t="s">
        <v>44</v>
      </c>
      <c r="P16" s="12">
        <f>IF($A$13&gt;=$O$4,0,Sheet2!$O$5)</f>
        <v>74</v>
      </c>
      <c r="Q16" s="4" t="s">
        <v>44</v>
      </c>
      <c r="R16" s="12">
        <f>IF($A$13&gt;=$Q$4,0,Sheet2!$Q$5)</f>
        <v>96</v>
      </c>
      <c r="S16" s="4" t="s">
        <v>59</v>
      </c>
      <c r="T16" s="12">
        <f>IF($A$13&gt;=$S$4,0,Sheet2!$S$5)</f>
        <v>128</v>
      </c>
      <c r="U16" s="6"/>
      <c r="V16" s="21" t="s">
        <v>94</v>
      </c>
      <c r="W16" s="22">
        <f>IF($A$13&gt;=$V$4,0,Sheet2!$U$5)</f>
        <v>161</v>
      </c>
      <c r="X16" s="6"/>
      <c r="Y16" s="6"/>
      <c r="Z16" s="6"/>
      <c r="AA16" s="6"/>
      <c r="AB16" s="6"/>
    </row>
    <row r="17" spans="1:28" x14ac:dyDescent="0.3">
      <c r="A17" s="72"/>
      <c r="B17" s="77" t="s">
        <v>6</v>
      </c>
      <c r="C17" s="1" t="s">
        <v>0</v>
      </c>
      <c r="D17" s="10">
        <f>IF($A$17&gt;=$C$4,0,Sheet2!$C$2)</f>
        <v>25</v>
      </c>
      <c r="E17" s="1" t="s">
        <v>0</v>
      </c>
      <c r="F17" s="10">
        <f>IF($A$17&gt;=$E$4,0,Sheet2!$E$2)</f>
        <v>25</v>
      </c>
      <c r="G17" s="1" t="s">
        <v>0</v>
      </c>
      <c r="H17" s="10">
        <f>IF($A$17&gt;=$G$4,0,Sheet2!$G$2)</f>
        <v>46</v>
      </c>
      <c r="I17" s="1" t="s">
        <v>0</v>
      </c>
      <c r="J17" s="10">
        <f>IF($A$17&gt;=$I$4,0,Sheet2!$I$2)</f>
        <v>70</v>
      </c>
      <c r="K17" s="1" t="s">
        <v>0</v>
      </c>
      <c r="L17" s="10">
        <f>IF($A$17&gt;=$K$4,0,Sheet2!$K$2)</f>
        <v>102</v>
      </c>
      <c r="M17" s="1" t="s">
        <v>0</v>
      </c>
      <c r="N17" s="10">
        <f>IF($A$17&gt;=$M$4,0,Sheet2!$M$2)</f>
        <v>137</v>
      </c>
      <c r="O17" s="1" t="s">
        <v>0</v>
      </c>
      <c r="P17" s="10">
        <f>IF($A$17&gt;=$O$4,0,Sheet2!$O$2)</f>
        <v>172</v>
      </c>
      <c r="Q17" s="1" t="s">
        <v>0</v>
      </c>
      <c r="R17" s="10">
        <f>IF($A$17&gt;=$Q$4,0,Sheet2!$Q$2)</f>
        <v>214</v>
      </c>
      <c r="S17" s="1" t="s">
        <v>0</v>
      </c>
      <c r="T17" s="10">
        <f>IF($A$17&gt;=$S$4,0,Sheet2!$S$2)</f>
        <v>263</v>
      </c>
      <c r="U17" s="6"/>
      <c r="V17" s="23" t="s">
        <v>84</v>
      </c>
      <c r="W17" s="24">
        <f>IF($A$17&gt;=$V$4,0,Sheet2!$U$2)</f>
        <v>329</v>
      </c>
      <c r="X17" s="6"/>
      <c r="Y17" s="6"/>
      <c r="Z17" s="6"/>
      <c r="AA17" s="6"/>
      <c r="AB17" s="6"/>
    </row>
    <row r="18" spans="1:28" x14ac:dyDescent="0.3">
      <c r="A18" s="73"/>
      <c r="B18" s="68"/>
      <c r="C18" s="2" t="s">
        <v>1</v>
      </c>
      <c r="D18" s="11">
        <f>IF($A$17&gt;=$C$4,0,Sheet2!$C$3)</f>
        <v>7</v>
      </c>
      <c r="E18" s="2" t="s">
        <v>1</v>
      </c>
      <c r="F18" s="11">
        <f>IF($A$17&gt;=$E$4,0,Sheet2!$E$3)</f>
        <v>7</v>
      </c>
      <c r="G18" s="2" t="s">
        <v>1</v>
      </c>
      <c r="H18" s="11">
        <f>IF($A$17&gt;=$G$4,0,Sheet2!$G$3)</f>
        <v>13</v>
      </c>
      <c r="I18" s="2" t="s">
        <v>1</v>
      </c>
      <c r="J18" s="11">
        <f>IF($A$17&gt;=$I$4,0,Sheet2!$I$3)</f>
        <v>20</v>
      </c>
      <c r="K18" s="2" t="s">
        <v>1</v>
      </c>
      <c r="L18" s="11">
        <f>IF($A$17&gt;=$K$4,0,Sheet2!$K$3)</f>
        <v>29</v>
      </c>
      <c r="M18" s="2" t="s">
        <v>1</v>
      </c>
      <c r="N18" s="11">
        <f>IF($A$17&gt;=$M$4,0,Sheet2!$M$3)</f>
        <v>41</v>
      </c>
      <c r="O18" s="2" t="s">
        <v>37</v>
      </c>
      <c r="P18" s="11">
        <f>IF($A$17&gt;=$O$4,0,Sheet2!$O$3)</f>
        <v>25</v>
      </c>
      <c r="Q18" s="2" t="s">
        <v>37</v>
      </c>
      <c r="R18" s="11">
        <f>IF($A$17&gt;=$Q$4,0,Sheet2!$Q$3)</f>
        <v>31</v>
      </c>
      <c r="S18" s="2" t="s">
        <v>37</v>
      </c>
      <c r="T18" s="11">
        <f>IF($A$17&gt;=$S$4,0,Sheet2!$S$3)</f>
        <v>38</v>
      </c>
      <c r="U18" s="6"/>
      <c r="V18" s="15" t="s">
        <v>85</v>
      </c>
      <c r="W18" s="3">
        <f>IF($A$17&gt;=$V$4,0,Sheet2!$U$3)</f>
        <v>48</v>
      </c>
      <c r="X18" s="6"/>
      <c r="Y18" s="6"/>
      <c r="Z18" s="6"/>
      <c r="AA18" s="6"/>
      <c r="AB18" s="6"/>
    </row>
    <row r="19" spans="1:28" x14ac:dyDescent="0.3">
      <c r="A19" s="73"/>
      <c r="B19" s="68"/>
      <c r="C19" s="2" t="s">
        <v>2</v>
      </c>
      <c r="D19" s="11">
        <f>IF($A$17&gt;=$C$4,0,Sheet2!$C$4)</f>
        <v>30</v>
      </c>
      <c r="E19" s="2" t="s">
        <v>2</v>
      </c>
      <c r="F19" s="11">
        <f>IF($A$17&gt;=$E$4,0,Sheet2!$E$4)</f>
        <v>30</v>
      </c>
      <c r="G19" s="2" t="s">
        <v>2</v>
      </c>
      <c r="H19" s="14">
        <f>IF($A$17&gt;=$G$4,0,Sheet2!$G$4)</f>
        <v>50</v>
      </c>
      <c r="I19" s="15" t="s">
        <v>2</v>
      </c>
      <c r="J19" s="3">
        <f>IF($A$17&gt;=$I$4,0,Sheet2!$I$4)</f>
        <v>70</v>
      </c>
      <c r="K19" s="2" t="s">
        <v>21</v>
      </c>
      <c r="L19" s="11">
        <f>IF($A$17&gt;=$K$4,0,Sheet2!$K$4)</f>
        <v>90</v>
      </c>
      <c r="M19" s="2" t="s">
        <v>21</v>
      </c>
      <c r="N19" s="11">
        <f>IF($A$17&gt;=$M$4,0,Sheet2!$M$4)</f>
        <v>100</v>
      </c>
      <c r="O19" s="2" t="s">
        <v>38</v>
      </c>
      <c r="P19" s="11">
        <f>IF($A$17&gt;=$O$4,0,Sheet2!$O$4)</f>
        <v>110</v>
      </c>
      <c r="Q19" s="2" t="s">
        <v>38</v>
      </c>
      <c r="R19" s="11">
        <f>IF($A$17&gt;=$Q$4,0,Sheet2!$Q$4)</f>
        <v>120</v>
      </c>
      <c r="S19" s="2" t="s">
        <v>53</v>
      </c>
      <c r="T19" s="11">
        <f>IF($A$17&gt;=$S$4,0,Sheet2!$S$4)</f>
        <v>130</v>
      </c>
      <c r="U19" s="6"/>
      <c r="V19" s="15" t="s">
        <v>87</v>
      </c>
      <c r="W19" s="3">
        <f>IF($A$17&gt;=$V$4,0,Sheet2!$U$4)</f>
        <v>163</v>
      </c>
      <c r="X19" s="6"/>
      <c r="Y19" s="6"/>
      <c r="Z19" s="6"/>
      <c r="AA19" s="6"/>
      <c r="AB19" s="6"/>
    </row>
    <row r="20" spans="1:28" ht="17.25" thickBot="1" x14ac:dyDescent="0.35">
      <c r="A20" s="74"/>
      <c r="B20" s="70"/>
      <c r="C20" s="4"/>
      <c r="D20" s="12"/>
      <c r="E20" s="4" t="s">
        <v>16</v>
      </c>
      <c r="F20" s="12">
        <f>IF($A$17&gt;=$E$4,0,Sheet2!$E$5)</f>
        <v>10</v>
      </c>
      <c r="G20" s="4" t="s">
        <v>16</v>
      </c>
      <c r="H20" s="12">
        <f>IF($A$17&gt;=$G$4,0,Sheet2!$G$5)</f>
        <v>20</v>
      </c>
      <c r="I20" s="4" t="s">
        <v>16</v>
      </c>
      <c r="J20" s="12">
        <f>IF($A$17&gt;=$I$4,0,Sheet2!$I$5)</f>
        <v>30</v>
      </c>
      <c r="K20" s="4" t="s">
        <v>28</v>
      </c>
      <c r="L20" s="12">
        <f>IF($A$17&gt;=$K$4,0,Sheet2!$K$5)</f>
        <v>50</v>
      </c>
      <c r="M20" s="4" t="s">
        <v>28</v>
      </c>
      <c r="N20" s="12">
        <f>IF($A$17&gt;=$M$4,0,Sheet2!$M$5)</f>
        <v>62</v>
      </c>
      <c r="O20" s="4" t="s">
        <v>46</v>
      </c>
      <c r="P20" s="12">
        <f>IF($A$17&gt;=$O$4,0,Sheet2!$O$5)</f>
        <v>74</v>
      </c>
      <c r="Q20" s="4" t="s">
        <v>46</v>
      </c>
      <c r="R20" s="12">
        <f>IF($A$17&gt;=$Q$4,0,Sheet2!$Q$5)</f>
        <v>96</v>
      </c>
      <c r="S20" s="4" t="s">
        <v>61</v>
      </c>
      <c r="T20" s="12">
        <f>IF($A$17&gt;=$S$4,0,Sheet2!$S$5)</f>
        <v>128</v>
      </c>
      <c r="U20" s="6"/>
      <c r="V20" s="21" t="s">
        <v>96</v>
      </c>
      <c r="W20" s="22">
        <f>IF($A$17&gt;=$V$4,0,Sheet2!$U$5)</f>
        <v>161</v>
      </c>
      <c r="X20" s="6"/>
      <c r="Y20" s="6"/>
      <c r="Z20" s="6"/>
      <c r="AA20" s="6"/>
      <c r="AB20" s="6"/>
    </row>
    <row r="21" spans="1:28" x14ac:dyDescent="0.3">
      <c r="A21" s="72"/>
      <c r="B21" s="77" t="s">
        <v>7</v>
      </c>
      <c r="C21" s="1" t="s">
        <v>0</v>
      </c>
      <c r="D21" s="10">
        <f>IF($A$21&gt;=$C$4,0,Sheet2!$C$2)</f>
        <v>25</v>
      </c>
      <c r="E21" s="1" t="s">
        <v>0</v>
      </c>
      <c r="F21" s="10">
        <f>IF($A$21&gt;=$E$4,0,Sheet2!$E$2)</f>
        <v>25</v>
      </c>
      <c r="G21" s="1" t="s">
        <v>0</v>
      </c>
      <c r="H21" s="10">
        <f>IF($A$21&gt;=$G$4,0,Sheet2!$G$2)</f>
        <v>46</v>
      </c>
      <c r="I21" s="1" t="s">
        <v>0</v>
      </c>
      <c r="J21" s="10">
        <f>IF($A$21&gt;=$I$4,0,Sheet2!$I$2)</f>
        <v>70</v>
      </c>
      <c r="K21" s="1" t="s">
        <v>0</v>
      </c>
      <c r="L21" s="10">
        <f>IF($A$21&gt;=$K$4,0,Sheet2!$K$2)</f>
        <v>102</v>
      </c>
      <c r="M21" s="1" t="s">
        <v>0</v>
      </c>
      <c r="N21" s="10">
        <f>IF($A$21&gt;=$M$4,0,Sheet2!$M$2)</f>
        <v>137</v>
      </c>
      <c r="O21" s="1" t="s">
        <v>0</v>
      </c>
      <c r="P21" s="10">
        <f>IF($A$21&gt;=$O$4,0,Sheet2!$O$2)</f>
        <v>172</v>
      </c>
      <c r="Q21" s="1" t="s">
        <v>0</v>
      </c>
      <c r="R21" s="10">
        <f>IF($A$21&gt;=$Q$4,0,Sheet2!$Q$2)</f>
        <v>214</v>
      </c>
      <c r="S21" s="1" t="s">
        <v>0</v>
      </c>
      <c r="T21" s="10">
        <f>IF($A$21&gt;=$S$4,0,Sheet2!$S$2)</f>
        <v>263</v>
      </c>
      <c r="U21" s="6"/>
      <c r="V21" s="23" t="s">
        <v>84</v>
      </c>
      <c r="W21" s="24">
        <f>IF($A$21&gt;=$V$4,0,Sheet2!$U$2)</f>
        <v>329</v>
      </c>
      <c r="X21" s="6"/>
      <c r="Y21" s="6"/>
      <c r="Z21" s="6"/>
      <c r="AA21" s="6"/>
      <c r="AB21" s="6"/>
    </row>
    <row r="22" spans="1:28" x14ac:dyDescent="0.3">
      <c r="A22" s="73"/>
      <c r="B22" s="68"/>
      <c r="C22" s="2" t="s">
        <v>1</v>
      </c>
      <c r="D22" s="11">
        <f>IF($A$21&gt;=$C$4,0,Sheet2!$C$3)</f>
        <v>7</v>
      </c>
      <c r="E22" s="2" t="s">
        <v>1</v>
      </c>
      <c r="F22" s="11">
        <f>IF($A$21&gt;=$E$4,0,Sheet2!$E$3)</f>
        <v>7</v>
      </c>
      <c r="G22" s="2" t="s">
        <v>1</v>
      </c>
      <c r="H22" s="11">
        <f>IF($A$21&gt;=$G$4,0,Sheet2!$G$3)</f>
        <v>13</v>
      </c>
      <c r="I22" s="2" t="s">
        <v>1</v>
      </c>
      <c r="J22" s="11">
        <f>IF($A$21&gt;=$I$4,0,Sheet2!$I$3)</f>
        <v>20</v>
      </c>
      <c r="K22" s="2" t="s">
        <v>1</v>
      </c>
      <c r="L22" s="11">
        <f>IF($A$21&gt;=$K$4,0,Sheet2!$K$3)</f>
        <v>29</v>
      </c>
      <c r="M22" s="2" t="s">
        <v>1</v>
      </c>
      <c r="N22" s="11">
        <f>IF($A$21&gt;=$M$4,0,Sheet2!$M$3)</f>
        <v>41</v>
      </c>
      <c r="O22" s="2" t="s">
        <v>37</v>
      </c>
      <c r="P22" s="11">
        <f>IF($A$21&gt;=$O$4,0,Sheet2!$O$3)</f>
        <v>25</v>
      </c>
      <c r="Q22" s="2" t="s">
        <v>37</v>
      </c>
      <c r="R22" s="11">
        <f>IF($A$21&gt;=$Q$4,0,Sheet2!$Q$3)</f>
        <v>31</v>
      </c>
      <c r="S22" s="2" t="s">
        <v>37</v>
      </c>
      <c r="T22" s="11">
        <f>IF($A$21&gt;=$S$4,0,Sheet2!$S$3)</f>
        <v>38</v>
      </c>
      <c r="U22" s="6"/>
      <c r="V22" s="15" t="s">
        <v>85</v>
      </c>
      <c r="W22" s="3">
        <f>IF($A$21&gt;=$V$4,0,Sheet2!$U$3)</f>
        <v>48</v>
      </c>
      <c r="X22" s="6"/>
      <c r="Y22" s="6"/>
      <c r="Z22" s="6"/>
      <c r="AA22" s="6"/>
      <c r="AB22" s="6"/>
    </row>
    <row r="23" spans="1:28" x14ac:dyDescent="0.3">
      <c r="A23" s="73"/>
      <c r="B23" s="68"/>
      <c r="C23" s="2" t="s">
        <v>2</v>
      </c>
      <c r="D23" s="11">
        <f>IF($A$21&gt;=$C$4,0,Sheet2!$C$4)</f>
        <v>30</v>
      </c>
      <c r="E23" s="2" t="s">
        <v>2</v>
      </c>
      <c r="F23" s="11">
        <f>IF($A$21&gt;=$E$4,0,Sheet2!$E$4)</f>
        <v>30</v>
      </c>
      <c r="G23" s="2" t="s">
        <v>2</v>
      </c>
      <c r="H23" s="11">
        <f>IF($A$21&gt;=$G$4,0,Sheet2!$G$4)</f>
        <v>50</v>
      </c>
      <c r="I23" s="2" t="s">
        <v>2</v>
      </c>
      <c r="J23" s="11">
        <f>IF($A$21&gt;=$I$4,0,Sheet2!$I$4)</f>
        <v>70</v>
      </c>
      <c r="K23" s="2" t="s">
        <v>21</v>
      </c>
      <c r="L23" s="11">
        <f>IF($A$21&gt;=$K$4,0,Sheet2!$K$4)</f>
        <v>90</v>
      </c>
      <c r="M23" s="2" t="s">
        <v>21</v>
      </c>
      <c r="N23" s="11">
        <f>IF($A$21&gt;=$M$4,0,Sheet2!$M$4)</f>
        <v>100</v>
      </c>
      <c r="O23" s="2" t="s">
        <v>38</v>
      </c>
      <c r="P23" s="11">
        <f>IF($A$21&gt;=$O$4,0,Sheet2!$O$4)</f>
        <v>110</v>
      </c>
      <c r="Q23" s="2" t="s">
        <v>38</v>
      </c>
      <c r="R23" s="11">
        <f>IF($A$21&gt;=$Q$4,0,Sheet2!$Q$4)</f>
        <v>120</v>
      </c>
      <c r="S23" s="2" t="s">
        <v>53</v>
      </c>
      <c r="T23" s="11">
        <f>IF($A$21&gt;=$S$4,0,Sheet2!$S$4)</f>
        <v>130</v>
      </c>
      <c r="U23" s="6"/>
      <c r="V23" s="15" t="s">
        <v>87</v>
      </c>
      <c r="W23" s="3">
        <f>IF($A$21&gt;=$V$4,0,Sheet2!$U$4)</f>
        <v>163</v>
      </c>
      <c r="X23" s="6"/>
      <c r="Y23" s="6"/>
      <c r="Z23" s="6"/>
      <c r="AA23" s="6"/>
      <c r="AB23" s="6"/>
    </row>
    <row r="24" spans="1:28" ht="17.25" thickBot="1" x14ac:dyDescent="0.35">
      <c r="A24" s="74"/>
      <c r="B24" s="70"/>
      <c r="C24" s="4"/>
      <c r="D24" s="12"/>
      <c r="E24" s="4" t="s">
        <v>18</v>
      </c>
      <c r="F24" s="12">
        <f>IF($A$21&gt;=$E$4,0,Sheet2!$E$5)</f>
        <v>10</v>
      </c>
      <c r="G24" s="4" t="s">
        <v>18</v>
      </c>
      <c r="H24" s="12">
        <f>IF($A$21&gt;=$G$4,0,Sheet2!$G$5)</f>
        <v>20</v>
      </c>
      <c r="I24" s="4" t="s">
        <v>18</v>
      </c>
      <c r="J24" s="12">
        <f>IF($A$21&gt;=$I$4,0,Sheet2!$I$5)</f>
        <v>30</v>
      </c>
      <c r="K24" s="4" t="s">
        <v>30</v>
      </c>
      <c r="L24" s="12">
        <f>IF($A$21&gt;=$K$4,0,Sheet2!$K$5)</f>
        <v>50</v>
      </c>
      <c r="M24" s="4" t="s">
        <v>30</v>
      </c>
      <c r="N24" s="12">
        <f>IF($A$21&gt;=$M$4,0,Sheet2!$M$5)</f>
        <v>62</v>
      </c>
      <c r="O24" s="4" t="s">
        <v>48</v>
      </c>
      <c r="P24" s="12">
        <f>IF($A$21&gt;=$O$4,0,Sheet2!$O$5)</f>
        <v>74</v>
      </c>
      <c r="Q24" s="4" t="s">
        <v>48</v>
      </c>
      <c r="R24" s="12">
        <f>IF($A$21&gt;=$Q$4,0,Sheet2!$Q$5)</f>
        <v>96</v>
      </c>
      <c r="S24" s="4" t="s">
        <v>63</v>
      </c>
      <c r="T24" s="12">
        <f>IF($A$21&gt;=$S$4,0,Sheet2!$S$5)</f>
        <v>128</v>
      </c>
      <c r="U24" s="6"/>
      <c r="V24" s="21" t="s">
        <v>98</v>
      </c>
      <c r="W24" s="22">
        <f>IF($A$21&gt;=$V$4,0,Sheet2!$U$5)</f>
        <v>161</v>
      </c>
      <c r="X24" s="6"/>
      <c r="Y24" s="6"/>
      <c r="Z24" s="6"/>
      <c r="AA24" s="6"/>
      <c r="AB24" s="6"/>
    </row>
    <row r="25" spans="1:28" x14ac:dyDescent="0.3">
      <c r="A25" s="72"/>
      <c r="B25" s="77" t="s">
        <v>8</v>
      </c>
      <c r="C25" s="1" t="s">
        <v>0</v>
      </c>
      <c r="D25" s="10">
        <f>IF($A$25&gt;=$C$4,0,Sheet2!$C$2)</f>
        <v>25</v>
      </c>
      <c r="E25" s="1" t="s">
        <v>0</v>
      </c>
      <c r="F25" s="10">
        <f>IF($A$25&gt;=$E$4,0,Sheet2!$E$2)</f>
        <v>25</v>
      </c>
      <c r="G25" s="1" t="s">
        <v>0</v>
      </c>
      <c r="H25" s="10">
        <f>IF($A$25&gt;=$G$4,0,Sheet2!$G$2)</f>
        <v>46</v>
      </c>
      <c r="I25" s="1" t="s">
        <v>0</v>
      </c>
      <c r="J25" s="10">
        <f>IF($A$25&gt;=$I$4,0,Sheet2!$I$2)</f>
        <v>70</v>
      </c>
      <c r="K25" s="1" t="s">
        <v>0</v>
      </c>
      <c r="L25" s="10">
        <f>IF($A$25&gt;=$K$4,0,Sheet2!$K$2)</f>
        <v>102</v>
      </c>
      <c r="M25" s="1" t="s">
        <v>0</v>
      </c>
      <c r="N25" s="10">
        <f>IF($A$25&gt;=$M$4,0,Sheet2!$M$2)</f>
        <v>137</v>
      </c>
      <c r="O25" s="1" t="s">
        <v>0</v>
      </c>
      <c r="P25" s="10">
        <f>IF($A$25&gt;=$O$4,0,Sheet2!$O$2)</f>
        <v>172</v>
      </c>
      <c r="Q25" s="1" t="s">
        <v>0</v>
      </c>
      <c r="R25" s="10">
        <f>IF($A$25&gt;=$Q$4,0,Sheet2!$Q$2)</f>
        <v>214</v>
      </c>
      <c r="S25" s="1" t="s">
        <v>0</v>
      </c>
      <c r="T25" s="10">
        <f>IF($A$25&gt;=$S$4,0,Sheet2!$S$2)</f>
        <v>263</v>
      </c>
      <c r="U25" s="6"/>
      <c r="V25" s="15" t="s">
        <v>84</v>
      </c>
      <c r="W25" s="3">
        <f>IF($A$25&gt;=$V$4,0,Sheet2!$U$2)</f>
        <v>329</v>
      </c>
      <c r="X25" s="6"/>
      <c r="Y25" s="6"/>
      <c r="Z25" s="6"/>
      <c r="AA25" s="6"/>
      <c r="AB25" s="6"/>
    </row>
    <row r="26" spans="1:28" x14ac:dyDescent="0.3">
      <c r="A26" s="73"/>
      <c r="B26" s="68"/>
      <c r="C26" s="2" t="s">
        <v>1</v>
      </c>
      <c r="D26" s="11">
        <f>IF($A$25&gt;=$C$4,0,Sheet2!$C$3)</f>
        <v>7</v>
      </c>
      <c r="E26" s="2" t="s">
        <v>1</v>
      </c>
      <c r="F26" s="11">
        <f>IF($A$25&gt;=$E$4,0,Sheet2!$E$3)</f>
        <v>7</v>
      </c>
      <c r="G26" s="2" t="s">
        <v>1</v>
      </c>
      <c r="H26" s="11">
        <f>IF($A$25&gt;=$G$4,0,Sheet2!$G$3)</f>
        <v>13</v>
      </c>
      <c r="I26" s="2" t="s">
        <v>1</v>
      </c>
      <c r="J26" s="11">
        <f>IF($A$25&gt;=$I$4,0,Sheet2!$I$3)</f>
        <v>20</v>
      </c>
      <c r="K26" s="2" t="s">
        <v>1</v>
      </c>
      <c r="L26" s="11">
        <f>IF($A$25&gt;=$K$4,0,Sheet2!$K$3)</f>
        <v>29</v>
      </c>
      <c r="M26" s="2" t="s">
        <v>1</v>
      </c>
      <c r="N26" s="11">
        <f>IF($A$25&gt;=$M$4,0,Sheet2!$M$3)</f>
        <v>41</v>
      </c>
      <c r="O26" s="2" t="s">
        <v>37</v>
      </c>
      <c r="P26" s="11">
        <f>IF($A$25&gt;=$O$4,0,Sheet2!$O$3)</f>
        <v>25</v>
      </c>
      <c r="Q26" s="2" t="s">
        <v>37</v>
      </c>
      <c r="R26" s="11">
        <f>IF($A$25&gt;=$Q$4,0,Sheet2!$Q$3)</f>
        <v>31</v>
      </c>
      <c r="S26" s="2" t="s">
        <v>37</v>
      </c>
      <c r="T26" s="11">
        <f>IF($A$25&gt;=$S$4,0,Sheet2!$S$3)</f>
        <v>38</v>
      </c>
      <c r="U26" s="6"/>
      <c r="V26" s="15" t="s">
        <v>85</v>
      </c>
      <c r="W26" s="3">
        <f>IF($A$25&gt;=$V$4,0,Sheet2!$U$3)</f>
        <v>48</v>
      </c>
      <c r="X26" s="6"/>
      <c r="Y26" s="6"/>
      <c r="Z26" s="6"/>
      <c r="AA26" s="6"/>
      <c r="AB26" s="6"/>
    </row>
    <row r="27" spans="1:28" x14ac:dyDescent="0.3">
      <c r="A27" s="73"/>
      <c r="B27" s="68"/>
      <c r="C27" s="2" t="s">
        <v>2</v>
      </c>
      <c r="D27" s="11">
        <f>IF($A$25&gt;=$C$4,0,Sheet2!$C$4)</f>
        <v>30</v>
      </c>
      <c r="E27" s="2" t="s">
        <v>2</v>
      </c>
      <c r="F27" s="11">
        <f>IF($A$25&gt;=$E$4,0,Sheet2!$E$4)</f>
        <v>30</v>
      </c>
      <c r="G27" s="2" t="s">
        <v>2</v>
      </c>
      <c r="H27" s="11">
        <f>IF($A$25&gt;=$G$4,0,Sheet2!$G$4)</f>
        <v>50</v>
      </c>
      <c r="I27" s="2" t="s">
        <v>2</v>
      </c>
      <c r="J27" s="11">
        <f>IF($A$25&gt;=$I$4,0,Sheet2!$I$4)</f>
        <v>70</v>
      </c>
      <c r="K27" s="2" t="s">
        <v>21</v>
      </c>
      <c r="L27" s="11">
        <f>IF($A$25&gt;=$K$4,0,Sheet2!$K$4)</f>
        <v>90</v>
      </c>
      <c r="M27" s="2" t="s">
        <v>21</v>
      </c>
      <c r="N27" s="11">
        <f>IF($A$25&gt;=$M$4,0,Sheet2!$M$4)</f>
        <v>100</v>
      </c>
      <c r="O27" s="2" t="s">
        <v>38</v>
      </c>
      <c r="P27" s="11">
        <f>IF($A$25&gt;=$O$4,0,Sheet2!$O$4)</f>
        <v>110</v>
      </c>
      <c r="Q27" s="2" t="s">
        <v>38</v>
      </c>
      <c r="R27" s="11">
        <f>IF($A$25&gt;=$Q$4,0,Sheet2!$Q$4)</f>
        <v>120</v>
      </c>
      <c r="S27" s="2" t="s">
        <v>53</v>
      </c>
      <c r="T27" s="11">
        <f>IF($A$25&gt;=$S$4,0,Sheet2!$S$4)</f>
        <v>130</v>
      </c>
      <c r="U27" s="6"/>
      <c r="V27" s="15" t="s">
        <v>87</v>
      </c>
      <c r="W27" s="3">
        <f>IF($A$25&gt;=$V$4,0,Sheet2!$U$4)</f>
        <v>163</v>
      </c>
      <c r="X27" s="6"/>
      <c r="Y27" s="6"/>
      <c r="Z27" s="6"/>
      <c r="AA27" s="6"/>
      <c r="AB27" s="6"/>
    </row>
    <row r="28" spans="1:28" ht="17.25" thickBot="1" x14ac:dyDescent="0.35">
      <c r="A28" s="74"/>
      <c r="B28" s="70"/>
      <c r="C28" s="4"/>
      <c r="D28" s="12"/>
      <c r="E28" s="4" t="s">
        <v>20</v>
      </c>
      <c r="F28" s="12">
        <f>IF($A$25&gt;=$E$4,0,Sheet2!$E$5)</f>
        <v>10</v>
      </c>
      <c r="G28" s="4" t="s">
        <v>20</v>
      </c>
      <c r="H28" s="12">
        <f>IF($A$25&gt;=$G$4,0,Sheet2!$G$5)</f>
        <v>20</v>
      </c>
      <c r="I28" s="4" t="s">
        <v>20</v>
      </c>
      <c r="J28" s="12">
        <f>IF($A$25&gt;=$I$4,0,Sheet2!$I$5)</f>
        <v>30</v>
      </c>
      <c r="K28" s="4" t="s">
        <v>32</v>
      </c>
      <c r="L28" s="12">
        <f>IF($A$25&gt;=$K$4,0,Sheet2!$K$5)</f>
        <v>50</v>
      </c>
      <c r="M28" s="4" t="s">
        <v>32</v>
      </c>
      <c r="N28" s="12">
        <f>IF($A$25&gt;=$M$4,0,Sheet2!$M$5)</f>
        <v>62</v>
      </c>
      <c r="O28" s="4" t="s">
        <v>50</v>
      </c>
      <c r="P28" s="12">
        <f>IF($A$25&gt;=$O$4,0,Sheet2!$O$5)</f>
        <v>74</v>
      </c>
      <c r="Q28" s="4" t="s">
        <v>50</v>
      </c>
      <c r="R28" s="12">
        <f>IF($A$25&gt;=$Q$4,0,Sheet2!$Q$5)</f>
        <v>96</v>
      </c>
      <c r="S28" s="4" t="s">
        <v>65</v>
      </c>
      <c r="T28" s="12">
        <f>IF($A$25&gt;=$S$4,0,Sheet2!$S$5)</f>
        <v>128</v>
      </c>
      <c r="U28" s="6"/>
      <c r="V28" s="15" t="s">
        <v>100</v>
      </c>
      <c r="W28" s="3">
        <f>IF($A$25&gt;=$V$4,0,Sheet2!$U$5)</f>
        <v>161</v>
      </c>
      <c r="X28" s="6"/>
      <c r="Y28" s="6"/>
      <c r="Z28" s="6"/>
      <c r="AA28" s="6"/>
      <c r="AB28" s="6"/>
    </row>
    <row r="29" spans="1:28" x14ac:dyDescent="0.3">
      <c r="A29" s="72"/>
      <c r="B29" s="77" t="s">
        <v>9</v>
      </c>
      <c r="C29" s="1" t="s">
        <v>0</v>
      </c>
      <c r="D29" s="10">
        <f>IF($A$29&gt;=$C$4,0,Sheet2!$C$2)</f>
        <v>25</v>
      </c>
      <c r="E29" s="1" t="s">
        <v>0</v>
      </c>
      <c r="F29" s="10">
        <f>IF($A$29&gt;=$E$4,0,Sheet2!$E$2)</f>
        <v>25</v>
      </c>
      <c r="G29" s="1" t="s">
        <v>0</v>
      </c>
      <c r="H29" s="10">
        <f>IF($A$29&gt;=$G$4,0,Sheet2!$G$2)</f>
        <v>46</v>
      </c>
      <c r="I29" s="1" t="s">
        <v>0</v>
      </c>
      <c r="J29" s="10">
        <f>IF($A$29&gt;=$I$4,0,Sheet2!$I$2)</f>
        <v>70</v>
      </c>
      <c r="K29" s="1" t="s">
        <v>0</v>
      </c>
      <c r="L29" s="10">
        <f>IF($A$29&gt;=$K$4,0,Sheet2!$K$2)</f>
        <v>102</v>
      </c>
      <c r="M29" s="1" t="s">
        <v>0</v>
      </c>
      <c r="N29" s="10">
        <f>IF($A$29&gt;=$M$4,0,Sheet2!$M$2)</f>
        <v>137</v>
      </c>
      <c r="O29" s="1" t="s">
        <v>0</v>
      </c>
      <c r="P29" s="10">
        <f>IF($A$29&gt;=$O$4,0,Sheet2!$O$2)</f>
        <v>172</v>
      </c>
      <c r="Q29" s="1" t="s">
        <v>0</v>
      </c>
      <c r="R29" s="10">
        <f>IF($A$29&gt;=$Q$4,0,Sheet2!$Q$2)</f>
        <v>214</v>
      </c>
      <c r="S29" s="1" t="s">
        <v>0</v>
      </c>
      <c r="T29" s="10">
        <f>IF($A$29&gt;=$S$4,0,Sheet2!$S$2)</f>
        <v>263</v>
      </c>
      <c r="U29" s="6"/>
      <c r="V29" s="23" t="s">
        <v>84</v>
      </c>
      <c r="W29" s="24">
        <f>IF($A$29&gt;=$V$4,0,Sheet2!$U$2)</f>
        <v>329</v>
      </c>
      <c r="X29" s="6"/>
      <c r="Y29" s="6"/>
      <c r="Z29" s="6"/>
      <c r="AA29" s="6"/>
      <c r="AB29" s="6"/>
    </row>
    <row r="30" spans="1:28" x14ac:dyDescent="0.3">
      <c r="A30" s="73"/>
      <c r="B30" s="68"/>
      <c r="C30" s="2" t="s">
        <v>1</v>
      </c>
      <c r="D30" s="11">
        <f>IF($A$29&gt;=$C$4,0,Sheet2!$C$3)</f>
        <v>7</v>
      </c>
      <c r="E30" s="2" t="s">
        <v>1</v>
      </c>
      <c r="F30" s="11">
        <f>IF($A$29&gt;=$E$4,0,Sheet2!$E$3)</f>
        <v>7</v>
      </c>
      <c r="G30" s="2" t="s">
        <v>1</v>
      </c>
      <c r="H30" s="11">
        <f>IF($A$29&gt;=$G$4,0,Sheet2!$G$3)</f>
        <v>13</v>
      </c>
      <c r="I30" s="2" t="s">
        <v>1</v>
      </c>
      <c r="J30" s="11">
        <f>IF($A$29&gt;=$I$4,0,Sheet2!$I$3)</f>
        <v>20</v>
      </c>
      <c r="K30" s="2" t="s">
        <v>1</v>
      </c>
      <c r="L30" s="11">
        <f>IF($A$29&gt;=$K$4,0,Sheet2!$K$3)</f>
        <v>29</v>
      </c>
      <c r="M30" s="2" t="s">
        <v>1</v>
      </c>
      <c r="N30" s="11">
        <f>IF($A$29&gt;=$M$4,0,Sheet2!$M$3)</f>
        <v>41</v>
      </c>
      <c r="O30" s="2" t="s">
        <v>37</v>
      </c>
      <c r="P30" s="11">
        <f>IF($A$29&gt;=$O$4,0,Sheet2!$O$3)</f>
        <v>25</v>
      </c>
      <c r="Q30" s="2" t="s">
        <v>37</v>
      </c>
      <c r="R30" s="11">
        <f>IF($A$29&gt;=$Q$4,0,Sheet2!$Q$3)</f>
        <v>31</v>
      </c>
      <c r="S30" s="2" t="s">
        <v>37</v>
      </c>
      <c r="T30" s="11">
        <f>IF($A$29&gt;=$S$4,0,Sheet2!$S$3)</f>
        <v>38</v>
      </c>
      <c r="U30" s="6"/>
      <c r="V30" s="15" t="s">
        <v>85</v>
      </c>
      <c r="W30" s="3">
        <f>IF($A$29&gt;=$V$4,0,Sheet2!$U$3)</f>
        <v>48</v>
      </c>
      <c r="X30" s="6"/>
      <c r="Y30" s="6"/>
      <c r="Z30" s="6"/>
      <c r="AA30" s="6"/>
      <c r="AB30" s="6"/>
    </row>
    <row r="31" spans="1:28" x14ac:dyDescent="0.3">
      <c r="A31" s="73"/>
      <c r="B31" s="68"/>
      <c r="C31" s="2" t="s">
        <v>2</v>
      </c>
      <c r="D31" s="11">
        <f>IF($A$29&gt;=$C$4,0,Sheet2!$C$4)</f>
        <v>30</v>
      </c>
      <c r="E31" s="2" t="s">
        <v>2</v>
      </c>
      <c r="F31" s="11">
        <f>IF($A$29&gt;=$E$4,0,Sheet2!$E$4)</f>
        <v>30</v>
      </c>
      <c r="G31" s="2" t="s">
        <v>2</v>
      </c>
      <c r="H31" s="11">
        <f>IF($A$29&gt;=$G$4,0,Sheet2!$G$4)</f>
        <v>50</v>
      </c>
      <c r="I31" s="2" t="s">
        <v>2</v>
      </c>
      <c r="J31" s="11">
        <f>IF($A$29&gt;=$I$4,0,Sheet2!$I$4)</f>
        <v>70</v>
      </c>
      <c r="K31" s="2" t="s">
        <v>21</v>
      </c>
      <c r="L31" s="11">
        <f>IF($A$29&gt;=$K$4,0,Sheet2!$K$4)</f>
        <v>90</v>
      </c>
      <c r="M31" s="2" t="s">
        <v>21</v>
      </c>
      <c r="N31" s="11">
        <f>IF($A$29&gt;=$M$4,0,Sheet2!$M$4)</f>
        <v>100</v>
      </c>
      <c r="O31" s="2" t="s">
        <v>38</v>
      </c>
      <c r="P31" s="11">
        <f>IF($A$29&gt;=$O$4,0,Sheet2!$O$4)</f>
        <v>110</v>
      </c>
      <c r="Q31" s="2" t="s">
        <v>38</v>
      </c>
      <c r="R31" s="11">
        <f>IF($A$29&gt;=$Q$4,0,Sheet2!$Q$4)</f>
        <v>120</v>
      </c>
      <c r="S31" s="2" t="s">
        <v>53</v>
      </c>
      <c r="T31" s="11">
        <f>IF($A$29&gt;=$S$4,0,Sheet2!$S$4)</f>
        <v>130</v>
      </c>
      <c r="U31" s="6"/>
      <c r="V31" s="15" t="s">
        <v>87</v>
      </c>
      <c r="W31" s="3">
        <f>IF($A$29&gt;=$V$4,0,Sheet2!$U$4)</f>
        <v>163</v>
      </c>
      <c r="X31" s="6"/>
      <c r="Y31" s="6"/>
      <c r="Z31" s="6"/>
      <c r="AA31" s="6"/>
      <c r="AB31" s="6"/>
    </row>
    <row r="32" spans="1:28" ht="17.25" thickBot="1" x14ac:dyDescent="0.35">
      <c r="A32" s="74"/>
      <c r="B32" s="70"/>
      <c r="C32" s="4"/>
      <c r="D32" s="12"/>
      <c r="E32" s="4" t="s">
        <v>68</v>
      </c>
      <c r="F32" s="12">
        <f>IF($A$29&gt;=$E$4,0,Sheet2!$E$5)</f>
        <v>10</v>
      </c>
      <c r="G32" s="4" t="s">
        <v>68</v>
      </c>
      <c r="H32" s="12">
        <f>IF($A$29&gt;=$G$4,0,Sheet2!$G$5)</f>
        <v>20</v>
      </c>
      <c r="I32" s="4" t="s">
        <v>68</v>
      </c>
      <c r="J32" s="12">
        <f>IF($A$29&gt;=$I$4,0,Sheet2!$I$5)</f>
        <v>30</v>
      </c>
      <c r="K32" s="4" t="s">
        <v>70</v>
      </c>
      <c r="L32" s="12">
        <f>IF($A$29&gt;=$K$4,0,Sheet2!$K$5)</f>
        <v>50</v>
      </c>
      <c r="M32" s="4" t="s">
        <v>70</v>
      </c>
      <c r="N32" s="12">
        <f>IF($A$29&gt;=$M$4,0,Sheet2!$M$5)</f>
        <v>62</v>
      </c>
      <c r="O32" s="4" t="s">
        <v>72</v>
      </c>
      <c r="P32" s="12">
        <f>IF($A$29&gt;=$O$4,0,Sheet2!$O$5)</f>
        <v>74</v>
      </c>
      <c r="Q32" s="4" t="s">
        <v>72</v>
      </c>
      <c r="R32" s="12">
        <f>IF($A$29&gt;=$Q$4,0,Sheet2!$Q$5)</f>
        <v>96</v>
      </c>
      <c r="S32" s="4" t="s">
        <v>74</v>
      </c>
      <c r="T32" s="12">
        <f>IF($A$29&gt;=$S$4,0,Sheet2!$S$5)</f>
        <v>128</v>
      </c>
      <c r="U32" s="6"/>
      <c r="V32" s="21" t="s">
        <v>105</v>
      </c>
      <c r="W32" s="22">
        <f>IF($A$29&gt;=$V$4,0,Sheet2!$U$5)</f>
        <v>161</v>
      </c>
      <c r="X32" s="6"/>
      <c r="Y32" s="6"/>
      <c r="Z32" s="6"/>
      <c r="AA32" s="6"/>
      <c r="AB32" s="6"/>
    </row>
    <row r="33" spans="1:28" x14ac:dyDescent="0.3">
      <c r="A33" s="72"/>
      <c r="B33" s="77" t="s">
        <v>10</v>
      </c>
      <c r="C33" s="1" t="s">
        <v>0</v>
      </c>
      <c r="D33" s="10">
        <f>IF($A$33&gt;=$C$4,0,Sheet2!$C$2)</f>
        <v>25</v>
      </c>
      <c r="E33" s="1" t="s">
        <v>0</v>
      </c>
      <c r="F33" s="10">
        <f>IF($A$33&gt;=$E$4,0,Sheet2!$E$2)</f>
        <v>25</v>
      </c>
      <c r="G33" s="1" t="s">
        <v>0</v>
      </c>
      <c r="H33" s="10">
        <f>IF($A$33&gt;=$G$4,0,Sheet2!$G$2)</f>
        <v>46</v>
      </c>
      <c r="I33" s="1" t="s">
        <v>0</v>
      </c>
      <c r="J33" s="10">
        <f>IF($A$33&gt;=$I$4,0,Sheet2!$I$2)</f>
        <v>70</v>
      </c>
      <c r="K33" s="1" t="s">
        <v>0</v>
      </c>
      <c r="L33" s="10">
        <f>IF($A$33&gt;=$K$4,0,Sheet2!$K$2)</f>
        <v>102</v>
      </c>
      <c r="M33" s="1" t="s">
        <v>0</v>
      </c>
      <c r="N33" s="10">
        <f>IF($A$33&gt;=$M$4,0,Sheet2!$M$2)</f>
        <v>137</v>
      </c>
      <c r="O33" s="1" t="s">
        <v>0</v>
      </c>
      <c r="P33" s="10">
        <f>IF($A$33&gt;=$O$4,0,Sheet2!$O$2)</f>
        <v>172</v>
      </c>
      <c r="Q33" s="1" t="s">
        <v>0</v>
      </c>
      <c r="R33" s="10">
        <f>IF($A$33&gt;=$Q$4,0,Sheet2!$Q$2)</f>
        <v>214</v>
      </c>
      <c r="S33" t="s">
        <v>0</v>
      </c>
      <c r="T33" s="11">
        <f>IF($A$33&gt;=$S$4,0,Sheet2!$S$2)</f>
        <v>263</v>
      </c>
      <c r="U33" s="6"/>
      <c r="V33" s="15" t="s">
        <v>84</v>
      </c>
      <c r="W33" s="3">
        <f>IF($A$33&gt;=$V$4,0,Sheet2!$U$2)</f>
        <v>329</v>
      </c>
      <c r="X33" s="6"/>
      <c r="Y33" s="6"/>
      <c r="Z33" s="6"/>
      <c r="AA33" s="6"/>
      <c r="AB33" s="6"/>
    </row>
    <row r="34" spans="1:28" x14ac:dyDescent="0.3">
      <c r="A34" s="73"/>
      <c r="B34" s="68"/>
      <c r="C34" s="2" t="s">
        <v>1</v>
      </c>
      <c r="D34" s="11">
        <f>IF($A$33&gt;=$C$4,0,Sheet2!$C$3)</f>
        <v>7</v>
      </c>
      <c r="E34" s="2" t="s">
        <v>1</v>
      </c>
      <c r="F34" s="11">
        <f>IF($A$33&gt;=$E$4,0,Sheet2!$E$3)</f>
        <v>7</v>
      </c>
      <c r="G34" s="2" t="s">
        <v>1</v>
      </c>
      <c r="H34" s="11">
        <f>IF($A$33&gt;=$G$4,0,Sheet2!$G$3)</f>
        <v>13</v>
      </c>
      <c r="I34" s="2" t="s">
        <v>1</v>
      </c>
      <c r="J34" s="11">
        <f>IF($A$33&gt;=$I$4,0,Sheet2!$I$3)</f>
        <v>20</v>
      </c>
      <c r="K34" s="2" t="s">
        <v>1</v>
      </c>
      <c r="L34" s="11">
        <f>IF($A$33&gt;=$K$4,0,Sheet2!$K$3)</f>
        <v>29</v>
      </c>
      <c r="M34" s="2" t="s">
        <v>1</v>
      </c>
      <c r="N34" s="11">
        <f>IF($A$33&gt;=$M$4,0,Sheet2!$M$3)</f>
        <v>41</v>
      </c>
      <c r="O34" s="2" t="s">
        <v>37</v>
      </c>
      <c r="P34" s="11">
        <f>IF($A$33&gt;=$O$4,0,Sheet2!$O$3)</f>
        <v>25</v>
      </c>
      <c r="Q34" s="2" t="s">
        <v>37</v>
      </c>
      <c r="R34" s="11">
        <f>IF($A$33&gt;=$Q$4,0,Sheet2!$Q$3)</f>
        <v>31</v>
      </c>
      <c r="S34" t="s">
        <v>37</v>
      </c>
      <c r="T34" s="11">
        <f>IF($A$33&gt;=$S$4,0,Sheet2!$S$3)</f>
        <v>38</v>
      </c>
      <c r="U34" s="6"/>
      <c r="V34" s="15" t="s">
        <v>85</v>
      </c>
      <c r="W34" s="3">
        <f>IF($A$33&gt;=$V$4,0,Sheet2!$U$3)</f>
        <v>48</v>
      </c>
      <c r="X34" s="6"/>
      <c r="Y34" s="6"/>
      <c r="Z34" s="6"/>
      <c r="AA34" s="6"/>
      <c r="AB34" s="6"/>
    </row>
    <row r="35" spans="1:28" x14ac:dyDescent="0.3">
      <c r="A35" s="73"/>
      <c r="B35" s="68"/>
      <c r="C35" s="2" t="s">
        <v>2</v>
      </c>
      <c r="D35" s="11">
        <f>IF($A$33&gt;=$C$4,0,Sheet2!$C$4)</f>
        <v>30</v>
      </c>
      <c r="E35" s="2" t="s">
        <v>2</v>
      </c>
      <c r="F35" s="11">
        <f>IF($A$33&gt;=$E$4,0,Sheet2!$E$4)</f>
        <v>30</v>
      </c>
      <c r="G35" s="2" t="s">
        <v>2</v>
      </c>
      <c r="H35" s="11">
        <f>IF($A$33&gt;=$G$4,0,Sheet2!$G$4)</f>
        <v>50</v>
      </c>
      <c r="I35" s="2" t="s">
        <v>2</v>
      </c>
      <c r="J35" s="11">
        <f>IF($A$33&gt;=$I$4,0,Sheet2!$I$4)</f>
        <v>70</v>
      </c>
      <c r="K35" s="2" t="s">
        <v>21</v>
      </c>
      <c r="L35" s="11">
        <f>IF($A$33&gt;=$K$4,0,Sheet2!$K$4)</f>
        <v>90</v>
      </c>
      <c r="M35" s="2" t="s">
        <v>21</v>
      </c>
      <c r="N35" s="11">
        <f>IF($A$33&gt;=$M$4,0,Sheet2!$M$4)</f>
        <v>100</v>
      </c>
      <c r="O35" s="2" t="s">
        <v>38</v>
      </c>
      <c r="P35" s="11">
        <f>IF($A$33&gt;=$O$4,0,Sheet2!$O$4)</f>
        <v>110</v>
      </c>
      <c r="Q35" s="2" t="s">
        <v>38</v>
      </c>
      <c r="R35" s="11">
        <f>IF($A$33&gt;=$Q$4,0,Sheet2!$Q$4)</f>
        <v>120</v>
      </c>
      <c r="S35" t="s">
        <v>53</v>
      </c>
      <c r="T35" s="11">
        <f>IF($A$33&gt;=$S$4,0,Sheet2!$S$4)</f>
        <v>130</v>
      </c>
      <c r="U35" s="6"/>
      <c r="V35" s="15" t="s">
        <v>87</v>
      </c>
      <c r="W35" s="3">
        <f>IF($A$33&gt;=$V$4,0,Sheet2!$U$4)</f>
        <v>163</v>
      </c>
      <c r="X35" s="6"/>
      <c r="Y35" s="6"/>
      <c r="Z35" s="6"/>
      <c r="AA35" s="6"/>
      <c r="AB35" s="6"/>
    </row>
    <row r="36" spans="1:28" ht="17.25" thickBot="1" x14ac:dyDescent="0.35">
      <c r="A36" s="74"/>
      <c r="B36" s="70"/>
      <c r="C36" s="4"/>
      <c r="D36" s="12"/>
      <c r="E36" s="4" t="s">
        <v>35</v>
      </c>
      <c r="F36" s="12">
        <f>IF($A$33&gt;=$E$4,0,Sheet2!$E$5)</f>
        <v>10</v>
      </c>
      <c r="G36" s="4" t="s">
        <v>35</v>
      </c>
      <c r="H36" s="12">
        <f>IF($A$33&gt;=$G$4,0,Sheet2!$G$5)</f>
        <v>20</v>
      </c>
      <c r="I36" s="4" t="s">
        <v>35</v>
      </c>
      <c r="J36" s="12">
        <f>IF($A$33&gt;=$I$4,0,Sheet2!$I$5)</f>
        <v>30</v>
      </c>
      <c r="K36" s="4" t="s">
        <v>34</v>
      </c>
      <c r="L36" s="12">
        <f>IF($A$33&gt;=$K$4,0,Sheet2!$K$5)</f>
        <v>50</v>
      </c>
      <c r="M36" s="4" t="s">
        <v>34</v>
      </c>
      <c r="N36" s="12">
        <f>IF($A$33&gt;=$M$4,0,Sheet2!$M$5)</f>
        <v>62</v>
      </c>
      <c r="O36" s="4" t="s">
        <v>52</v>
      </c>
      <c r="P36" s="12">
        <f>IF($A$33&gt;=$O$4,0,Sheet2!$O$5)</f>
        <v>74</v>
      </c>
      <c r="Q36" s="4" t="s">
        <v>52</v>
      </c>
      <c r="R36" s="12">
        <f>IF($A$33&gt;=$Q$4,0,Sheet2!$Q$5)</f>
        <v>96</v>
      </c>
      <c r="S36" s="5" t="s">
        <v>67</v>
      </c>
      <c r="T36" s="12">
        <f>IF($A$33&gt;=$S$4,0,Sheet2!$S$5)</f>
        <v>128</v>
      </c>
      <c r="U36" s="6"/>
      <c r="V36" s="21" t="s">
        <v>102</v>
      </c>
      <c r="W36" s="22">
        <f>IF($A$33&gt;=$V$4,0,Sheet2!$U$5)</f>
        <v>161</v>
      </c>
      <c r="X36" s="6"/>
      <c r="Y36" s="6"/>
      <c r="Z36" s="6"/>
      <c r="AA36" s="6"/>
      <c r="AB36" s="6"/>
    </row>
    <row r="37" spans="1:28" ht="16.5" customHeight="1" x14ac:dyDescent="0.3">
      <c r="A37" s="6"/>
      <c r="B37" s="6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</row>
    <row r="38" spans="1:28" ht="16.5" customHeight="1" x14ac:dyDescent="0.3">
      <c r="A38" s="6"/>
      <c r="B38" s="6"/>
      <c r="C38" s="18"/>
      <c r="D38" s="66" t="s">
        <v>109</v>
      </c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6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</row>
    <row r="39" spans="1:28" ht="17.25" customHeight="1" thickBot="1" x14ac:dyDescent="0.35">
      <c r="A39" s="7"/>
      <c r="B39" s="7"/>
      <c r="C39" s="7"/>
      <c r="D39" s="66"/>
      <c r="E39" s="66"/>
      <c r="F39" s="66"/>
      <c r="G39" s="66"/>
      <c r="H39" s="66"/>
      <c r="I39" s="66"/>
      <c r="J39" s="66"/>
      <c r="K39" s="66"/>
      <c r="L39" s="66"/>
      <c r="M39" s="66"/>
      <c r="N39" s="66"/>
      <c r="O39" s="6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</row>
    <row r="40" spans="1:28" ht="17.25" thickBot="1" x14ac:dyDescent="0.35">
      <c r="A40" s="58" t="s">
        <v>103</v>
      </c>
      <c r="B40" s="67"/>
      <c r="C40" s="26" t="s">
        <v>0</v>
      </c>
      <c r="D40" s="32">
        <f>$D$5+$F$5+$H$5+$J$5+$L$5+$N$5+$P$5+$R$5+$T$5+$D$9+$F$9+$H$9+$J$9+$L$9+$N$9+$P$9+$R$9+$T$9+$D$13+$F$13+$H$13+$J$13+$L$13+$N$13+$P$13+$R$13+$T$13+$D$17+$F$17+$H$17+$J$17+$L$17+$N$17+$P$17+$R$17+$T$17+$D$21+$F$21+$H$21+$J$21+$L$21+$N$21+$P$21+$R$21+$T$21+$D$25+$F$25+$H$25+$J$25+$L$25+$N$25+$P$25+$R$25+$T$25+$D$29+$F$29+$H$29+$J$29+$L$29+$N$29+$P$29+$R$29+$T$29+$D$33+$F$33+$H$33+$J$33+$L$33+$N$33+$P$33+$R$33+$T$33</f>
        <v>8432</v>
      </c>
      <c r="E40" s="26" t="s">
        <v>11</v>
      </c>
      <c r="F40" s="32">
        <f>$F$8+$H$8+$J$8</f>
        <v>60</v>
      </c>
      <c r="G40" s="26" t="s">
        <v>22</v>
      </c>
      <c r="H40" s="32">
        <f>$L$8+$N$8</f>
        <v>112</v>
      </c>
      <c r="I40" s="26" t="s">
        <v>39</v>
      </c>
      <c r="J40" s="32">
        <f>$P$8+$R$8</f>
        <v>170</v>
      </c>
      <c r="K40" s="26" t="s">
        <v>54</v>
      </c>
      <c r="L40" s="32">
        <f>$T$8</f>
        <v>128</v>
      </c>
      <c r="M40" s="6"/>
      <c r="N40" s="6"/>
      <c r="O40" s="58" t="s">
        <v>108</v>
      </c>
      <c r="P40" s="67"/>
      <c r="Q40" s="27" t="s">
        <v>0</v>
      </c>
      <c r="R40" s="45">
        <f>$D$40+$W$5+$W$9+$W$13+$W$17+$W$21+$W$25+$W$29+$W$33</f>
        <v>11064</v>
      </c>
      <c r="S40" s="27" t="s">
        <v>89</v>
      </c>
      <c r="T40" s="46">
        <f>$W$8</f>
        <v>161</v>
      </c>
      <c r="U40" s="6"/>
      <c r="V40" s="6"/>
      <c r="W40" s="6"/>
      <c r="X40" s="6"/>
      <c r="Y40" s="6"/>
      <c r="Z40" s="6"/>
      <c r="AA40" s="6"/>
      <c r="AB40" s="6"/>
    </row>
    <row r="41" spans="1:28" ht="17.25" thickBot="1" x14ac:dyDescent="0.35">
      <c r="A41" s="68"/>
      <c r="B41" s="69"/>
      <c r="C41" s="26" t="s">
        <v>1</v>
      </c>
      <c r="D41" s="32">
        <f>$D$6+$F$6+$H$6+$J$6+$L$6+$N$6+$D$10+$F$10+$H$10+$J$10+$L$10+$N$10+$D$14+$F$14+$H$14+$J$14+$L$14+$N$14+$D$18+$F$18+$H$18+$J$18+$L$18+$N$18+$D$22+$F$22+$H$22+$J$22+$L$22+$N$22+$D$26+$F$26+$H$26+$J$26+$L$26+$N$26+$D$30+$F$30+$H$30+$J$30+$L$30+$N$30+$D$34+$F$34+$H$34+$J$34+$L$34+$N$34</f>
        <v>936</v>
      </c>
      <c r="E41" s="26" t="s">
        <v>12</v>
      </c>
      <c r="F41" s="32">
        <f>$F$12+$H$12+$J$12</f>
        <v>60</v>
      </c>
      <c r="G41" s="26" t="s">
        <v>23</v>
      </c>
      <c r="H41" s="32">
        <f>$L$12+$N$12</f>
        <v>112</v>
      </c>
      <c r="I41" s="26" t="s">
        <v>41</v>
      </c>
      <c r="J41" s="32">
        <f>$P$12+$R$12</f>
        <v>170</v>
      </c>
      <c r="K41" s="26" t="s">
        <v>56</v>
      </c>
      <c r="L41" s="32">
        <f>$T$12</f>
        <v>128</v>
      </c>
      <c r="M41" s="6"/>
      <c r="N41" s="6"/>
      <c r="O41" s="68"/>
      <c r="P41" s="69"/>
      <c r="Q41" s="28" t="s">
        <v>85</v>
      </c>
      <c r="R41" s="57">
        <f>$W$6+$W$10+$W$14+$W$18+$W$22+$W$26+$W$30+$W$34</f>
        <v>384</v>
      </c>
      <c r="S41" s="28" t="s">
        <v>91</v>
      </c>
      <c r="T41" s="56">
        <f>$W$12</f>
        <v>161</v>
      </c>
      <c r="U41" s="6"/>
      <c r="V41" s="6"/>
      <c r="W41" s="6"/>
      <c r="X41" s="6"/>
      <c r="Y41" s="6"/>
      <c r="Z41" s="6"/>
      <c r="AA41" s="6"/>
      <c r="AB41" s="6"/>
    </row>
    <row r="42" spans="1:28" ht="17.25" customHeight="1" thickBot="1" x14ac:dyDescent="0.35">
      <c r="A42" s="68"/>
      <c r="B42" s="69"/>
      <c r="C42" s="26" t="s">
        <v>36</v>
      </c>
      <c r="D42" s="32">
        <f>$P$6+$R$6+$T$6+$P$10+$R$10+$T$10+$P$14+$R$14+$T$14+$P$18+$R$18+$T$18+$P$22+$R$22+$T$22+$P$26+$R$26+$T$26+$P$30+$R$30+$T$30+$P$34+$R$34+$T$34</f>
        <v>752</v>
      </c>
      <c r="E42" s="26" t="s">
        <v>13</v>
      </c>
      <c r="F42" s="32">
        <f>$F$16+$H$16+$J$16</f>
        <v>60</v>
      </c>
      <c r="G42" s="26" t="s">
        <v>25</v>
      </c>
      <c r="H42" s="32">
        <f>$L$16+$N$16</f>
        <v>112</v>
      </c>
      <c r="I42" s="26" t="s">
        <v>43</v>
      </c>
      <c r="J42" s="32">
        <f>$P$16+$R$16</f>
        <v>170</v>
      </c>
      <c r="K42" s="26" t="s">
        <v>58</v>
      </c>
      <c r="L42" s="32">
        <f>$T$16</f>
        <v>128</v>
      </c>
      <c r="M42" s="6"/>
      <c r="N42" s="17"/>
      <c r="O42" s="68"/>
      <c r="P42" s="69"/>
      <c r="Q42" s="28" t="s">
        <v>87</v>
      </c>
      <c r="R42" s="57">
        <f>$W$7+$W$11+$W$15+$W$19+$W$23+$W$27+$W$31+$W$35</f>
        <v>1304</v>
      </c>
      <c r="S42" s="28" t="s">
        <v>93</v>
      </c>
      <c r="T42" s="56">
        <f>$W$16</f>
        <v>161</v>
      </c>
      <c r="U42" s="6"/>
      <c r="V42" s="6"/>
      <c r="W42" s="6"/>
      <c r="X42" s="6"/>
      <c r="Y42" s="6"/>
      <c r="Z42" s="6"/>
      <c r="AA42" s="6"/>
      <c r="AB42" s="6"/>
    </row>
    <row r="43" spans="1:28" ht="17.25" customHeight="1" thickBot="1" x14ac:dyDescent="0.35">
      <c r="A43" s="68"/>
      <c r="B43" s="69"/>
      <c r="C43" s="26" t="s">
        <v>2</v>
      </c>
      <c r="D43" s="32">
        <f>$D$7+$F$7+$H$7+$J$7+$D$11+$F$11+$H$11+$J$11+$D$15+$F$15+$H$15+$J$15+$D$19+$F$19+$H$19+$J$19+$D$23+$F$23+$H$23+$J$23+$D$27+$F$27+$H$27+$J$27+$D$31+$F$31+$H$31+$J$31+$D$35+$F$35+$H$35+$J$35</f>
        <v>1440</v>
      </c>
      <c r="E43" s="26" t="s">
        <v>15</v>
      </c>
      <c r="F43" s="32">
        <f>$F$20+$H$20+$J$20</f>
        <v>60</v>
      </c>
      <c r="G43" s="26" t="s">
        <v>27</v>
      </c>
      <c r="H43" s="32">
        <f>$L$20+$N$20</f>
        <v>112</v>
      </c>
      <c r="I43" s="26" t="s">
        <v>45</v>
      </c>
      <c r="J43" s="32">
        <f>$P$20+$R$20</f>
        <v>170</v>
      </c>
      <c r="K43" s="26" t="s">
        <v>60</v>
      </c>
      <c r="L43" s="32">
        <f>$T$20</f>
        <v>128</v>
      </c>
      <c r="M43" s="16"/>
      <c r="N43" s="17"/>
      <c r="O43" s="68"/>
      <c r="P43" s="69"/>
      <c r="Q43" s="28"/>
      <c r="R43" s="57"/>
      <c r="S43" s="28" t="s">
        <v>95</v>
      </c>
      <c r="T43" s="56">
        <f>$W$20</f>
        <v>161</v>
      </c>
      <c r="U43" s="6"/>
      <c r="V43" s="6"/>
      <c r="W43" s="6"/>
      <c r="X43" s="6"/>
      <c r="Y43" s="6"/>
      <c r="Z43" s="6"/>
      <c r="AA43" s="6"/>
      <c r="AB43" s="6"/>
    </row>
    <row r="44" spans="1:28" ht="17.25" customHeight="1" thickBot="1" x14ac:dyDescent="0.35">
      <c r="A44" s="68"/>
      <c r="B44" s="69"/>
      <c r="C44" s="26" t="s">
        <v>21</v>
      </c>
      <c r="D44" s="32">
        <f>$L$7+$N$7+$L$11+$N$11+$L$15+$N$15+$L$19+$N$19+$L$23+$N$23+$L$27+$N$27+$L$31+$N$31+$L$35+$N$35</f>
        <v>1520</v>
      </c>
      <c r="E44" s="26" t="s">
        <v>17</v>
      </c>
      <c r="F44" s="32">
        <f>$F$24+$H$24+$J$24</f>
        <v>60</v>
      </c>
      <c r="G44" s="26" t="s">
        <v>29</v>
      </c>
      <c r="H44" s="32">
        <f>$L$24+$N$24</f>
        <v>112</v>
      </c>
      <c r="I44" s="26" t="s">
        <v>47</v>
      </c>
      <c r="J44" s="32">
        <f>$P$24+$R$24</f>
        <v>170</v>
      </c>
      <c r="K44" s="26" t="s">
        <v>62</v>
      </c>
      <c r="L44" s="32">
        <f>$T$24</f>
        <v>128</v>
      </c>
      <c r="M44" s="16"/>
      <c r="N44" s="17"/>
      <c r="O44" s="68"/>
      <c r="P44" s="69"/>
      <c r="Q44" s="28"/>
      <c r="R44" s="57"/>
      <c r="S44" s="28" t="s">
        <v>97</v>
      </c>
      <c r="T44" s="56">
        <f>$W$24</f>
        <v>161</v>
      </c>
      <c r="U44" s="6"/>
      <c r="V44" s="6"/>
      <c r="W44" s="6"/>
      <c r="X44" s="6"/>
      <c r="Y44" s="6"/>
      <c r="Z44" s="6"/>
      <c r="AA44" s="6"/>
      <c r="AB44" s="6"/>
    </row>
    <row r="45" spans="1:28" ht="17.25" customHeight="1" thickBot="1" x14ac:dyDescent="0.35">
      <c r="A45" s="68"/>
      <c r="B45" s="69"/>
      <c r="C45" s="26" t="s">
        <v>38</v>
      </c>
      <c r="D45" s="32">
        <f>$P$7+$R$7+$P$11+$R$11+$P$15+$R$15+$P$19+$R$19+$P$23+$R$23+$P$27+$R$27+$P$31+$R$31+$P$35+$R$35</f>
        <v>1840</v>
      </c>
      <c r="E45" s="26" t="s">
        <v>19</v>
      </c>
      <c r="F45" s="32">
        <f>$F$28+$H$28+$J$28</f>
        <v>60</v>
      </c>
      <c r="G45" s="26" t="s">
        <v>31</v>
      </c>
      <c r="H45" s="32">
        <f>$L$28+$N$28</f>
        <v>112</v>
      </c>
      <c r="I45" s="26" t="s">
        <v>49</v>
      </c>
      <c r="J45" s="32">
        <f>$P$28+$R$28</f>
        <v>170</v>
      </c>
      <c r="K45" s="26" t="s">
        <v>64</v>
      </c>
      <c r="L45" s="32">
        <f>$T$28</f>
        <v>128</v>
      </c>
      <c r="M45" s="16"/>
      <c r="N45" s="17"/>
      <c r="O45" s="68"/>
      <c r="P45" s="69"/>
      <c r="Q45" s="28"/>
      <c r="R45" s="57"/>
      <c r="S45" s="28" t="s">
        <v>99</v>
      </c>
      <c r="T45" s="56">
        <f>$W$28</f>
        <v>161</v>
      </c>
      <c r="U45" s="6"/>
      <c r="V45" s="6"/>
      <c r="W45" s="6"/>
      <c r="X45" s="6"/>
      <c r="Y45" s="6"/>
      <c r="Z45" s="6"/>
      <c r="AA45" s="6"/>
      <c r="AB45" s="6"/>
    </row>
    <row r="46" spans="1:28" ht="17.25" thickBot="1" x14ac:dyDescent="0.35">
      <c r="A46" s="68"/>
      <c r="B46" s="69"/>
      <c r="C46" s="26" t="s">
        <v>53</v>
      </c>
      <c r="D46" s="32">
        <f>$T$7+$T$11+$T$15+$T$19+$T$23+$T$27+$T$31+$T$35</f>
        <v>1040</v>
      </c>
      <c r="E46" s="26" t="s">
        <v>68</v>
      </c>
      <c r="F46" s="32">
        <f>$F$32+$H$32+$J$32</f>
        <v>60</v>
      </c>
      <c r="G46" s="26" t="s">
        <v>69</v>
      </c>
      <c r="H46" s="32">
        <f>$L$32+$N$32</f>
        <v>112</v>
      </c>
      <c r="I46" s="26" t="s">
        <v>71</v>
      </c>
      <c r="J46" s="32">
        <f>$P$32+$R$32</f>
        <v>170</v>
      </c>
      <c r="K46" s="26" t="s">
        <v>73</v>
      </c>
      <c r="L46" s="32">
        <f>$T$32</f>
        <v>128</v>
      </c>
      <c r="M46" s="6"/>
      <c r="N46" s="6"/>
      <c r="O46" s="68"/>
      <c r="P46" s="69"/>
      <c r="Q46" s="28"/>
      <c r="R46" s="57"/>
      <c r="S46" s="28" t="s">
        <v>104</v>
      </c>
      <c r="T46" s="56">
        <f>$W$32</f>
        <v>161</v>
      </c>
      <c r="U46" s="6"/>
      <c r="V46" s="6"/>
      <c r="W46" s="6"/>
      <c r="X46" s="6"/>
      <c r="Y46" s="6"/>
      <c r="Z46" s="6"/>
      <c r="AA46" s="6"/>
      <c r="AB46" s="6"/>
    </row>
    <row r="47" spans="1:28" ht="17.25" thickBot="1" x14ac:dyDescent="0.35">
      <c r="A47" s="70"/>
      <c r="B47" s="71"/>
      <c r="C47" s="30"/>
      <c r="D47" s="33"/>
      <c r="E47" s="30" t="s">
        <v>35</v>
      </c>
      <c r="F47" s="33">
        <f>$F$36+$H$36+$J$36</f>
        <v>60</v>
      </c>
      <c r="G47" s="30" t="s">
        <v>33</v>
      </c>
      <c r="H47" s="33">
        <f>$L$36+$N$36</f>
        <v>112</v>
      </c>
      <c r="I47" s="30" t="s">
        <v>51</v>
      </c>
      <c r="J47" s="33">
        <f>$P$36+$R$36</f>
        <v>170</v>
      </c>
      <c r="K47" s="30" t="s">
        <v>66</v>
      </c>
      <c r="L47" s="33">
        <f>$T$36</f>
        <v>128</v>
      </c>
      <c r="M47" s="6"/>
      <c r="N47" s="6"/>
      <c r="O47" s="70"/>
      <c r="P47" s="71"/>
      <c r="Q47" s="31"/>
      <c r="R47" s="50"/>
      <c r="S47" s="31" t="s">
        <v>101</v>
      </c>
      <c r="T47" s="51">
        <f>$W$36</f>
        <v>161</v>
      </c>
      <c r="U47" s="6"/>
      <c r="V47" s="6"/>
      <c r="W47" s="6"/>
      <c r="X47" s="6"/>
      <c r="Y47" s="6"/>
      <c r="Z47" s="6"/>
      <c r="AA47" s="6"/>
      <c r="AB47" s="6"/>
    </row>
    <row r="48" spans="1:28" x14ac:dyDescent="0.3">
      <c r="A48" s="78" t="s">
        <v>75</v>
      </c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</row>
    <row r="49" spans="1:28" ht="17.25" customHeight="1" thickBot="1" x14ac:dyDescent="0.35">
      <c r="A49" s="80"/>
      <c r="B49" s="80"/>
      <c r="C49" s="80"/>
      <c r="D49" s="80"/>
      <c r="E49" s="80"/>
      <c r="F49" s="80"/>
      <c r="G49" s="80"/>
      <c r="H49" s="80"/>
      <c r="I49" s="80"/>
      <c r="J49" s="80"/>
      <c r="K49" s="80"/>
      <c r="L49" s="80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</row>
    <row r="50" spans="1:28" ht="17.25" customHeight="1" thickBot="1" x14ac:dyDescent="0.35">
      <c r="A50" s="58" t="s">
        <v>76</v>
      </c>
      <c r="B50" s="59"/>
      <c r="C50" s="41" t="s">
        <v>0</v>
      </c>
      <c r="D50" s="34"/>
      <c r="E50" s="26" t="s">
        <v>11</v>
      </c>
      <c r="F50" s="34"/>
      <c r="G50" s="26" t="s">
        <v>22</v>
      </c>
      <c r="H50" s="34"/>
      <c r="I50" s="26" t="s">
        <v>39</v>
      </c>
      <c r="J50" s="34"/>
      <c r="K50" s="26" t="s">
        <v>54</v>
      </c>
      <c r="L50" s="34"/>
      <c r="M50" s="27" t="s">
        <v>90</v>
      </c>
      <c r="N50" s="36"/>
      <c r="O50" s="25"/>
      <c r="P50" s="25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</row>
    <row r="51" spans="1:28" ht="17.25" customHeight="1" thickBot="1" x14ac:dyDescent="0.35">
      <c r="A51" s="60"/>
      <c r="B51" s="61"/>
      <c r="C51" s="41" t="s">
        <v>1</v>
      </c>
      <c r="D51" s="34"/>
      <c r="E51" s="26" t="s">
        <v>12</v>
      </c>
      <c r="F51" s="34"/>
      <c r="G51" s="26" t="s">
        <v>23</v>
      </c>
      <c r="H51" s="34"/>
      <c r="I51" s="26" t="s">
        <v>41</v>
      </c>
      <c r="J51" s="34"/>
      <c r="K51" s="26" t="s">
        <v>56</v>
      </c>
      <c r="L51" s="34"/>
      <c r="M51" s="28" t="s">
        <v>91</v>
      </c>
      <c r="N51" s="37"/>
      <c r="O51" s="25"/>
      <c r="P51" s="25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</row>
    <row r="52" spans="1:28" ht="17.25" customHeight="1" thickBot="1" x14ac:dyDescent="0.35">
      <c r="A52" s="60"/>
      <c r="B52" s="61"/>
      <c r="C52" s="41" t="s">
        <v>36</v>
      </c>
      <c r="D52" s="34"/>
      <c r="E52" s="26" t="s">
        <v>13</v>
      </c>
      <c r="F52" s="34"/>
      <c r="G52" s="26" t="s">
        <v>25</v>
      </c>
      <c r="H52" s="34"/>
      <c r="I52" s="26" t="s">
        <v>43</v>
      </c>
      <c r="J52" s="34"/>
      <c r="K52" s="26" t="s">
        <v>58</v>
      </c>
      <c r="L52" s="34"/>
      <c r="M52" s="29" t="s">
        <v>93</v>
      </c>
      <c r="N52" s="38"/>
      <c r="O52" s="25"/>
      <c r="P52" s="25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</row>
    <row r="53" spans="1:28" ht="17.25" thickBot="1" x14ac:dyDescent="0.35">
      <c r="A53" s="60"/>
      <c r="B53" s="61"/>
      <c r="C53" s="43" t="s">
        <v>86</v>
      </c>
      <c r="D53" s="44"/>
      <c r="E53" s="26" t="s">
        <v>15</v>
      </c>
      <c r="F53" s="34"/>
      <c r="G53" s="26" t="s">
        <v>27</v>
      </c>
      <c r="H53" s="34"/>
      <c r="I53" s="26" t="s">
        <v>45</v>
      </c>
      <c r="J53" s="34"/>
      <c r="K53" s="26" t="s">
        <v>60</v>
      </c>
      <c r="L53" s="34"/>
      <c r="M53" s="28" t="s">
        <v>95</v>
      </c>
      <c r="N53" s="37"/>
      <c r="O53" s="25"/>
      <c r="P53" s="25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7.25" thickBot="1" x14ac:dyDescent="0.35">
      <c r="A54" s="60"/>
      <c r="B54" s="61"/>
      <c r="C54" s="41" t="s">
        <v>2</v>
      </c>
      <c r="D54" s="34"/>
      <c r="E54" s="26" t="s">
        <v>17</v>
      </c>
      <c r="F54" s="34"/>
      <c r="G54" s="26" t="s">
        <v>29</v>
      </c>
      <c r="H54" s="34"/>
      <c r="I54" s="26" t="s">
        <v>47</v>
      </c>
      <c r="J54" s="34"/>
      <c r="K54" s="26" t="s">
        <v>62</v>
      </c>
      <c r="L54" s="34"/>
      <c r="M54" s="29" t="s">
        <v>97</v>
      </c>
      <c r="N54" s="38"/>
      <c r="O54" s="25"/>
      <c r="P54" s="25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7.25" thickBot="1" x14ac:dyDescent="0.35">
      <c r="A55" s="60"/>
      <c r="B55" s="61"/>
      <c r="C55" s="41" t="s">
        <v>21</v>
      </c>
      <c r="D55" s="34"/>
      <c r="E55" s="26" t="s">
        <v>19</v>
      </c>
      <c r="F55" s="34"/>
      <c r="G55" s="26" t="s">
        <v>31</v>
      </c>
      <c r="H55" s="34"/>
      <c r="I55" s="26" t="s">
        <v>49</v>
      </c>
      <c r="J55" s="34"/>
      <c r="K55" s="26" t="s">
        <v>64</v>
      </c>
      <c r="L55" s="34"/>
      <c r="M55" s="28" t="s">
        <v>99</v>
      </c>
      <c r="N55" s="37"/>
      <c r="O55" s="25"/>
      <c r="P55" s="25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</row>
    <row r="56" spans="1:28" ht="17.25" thickBot="1" x14ac:dyDescent="0.35">
      <c r="A56" s="60"/>
      <c r="B56" s="61"/>
      <c r="C56" s="41" t="s">
        <v>38</v>
      </c>
      <c r="D56" s="34"/>
      <c r="E56" s="26" t="s">
        <v>68</v>
      </c>
      <c r="F56" s="34"/>
      <c r="G56" s="26" t="s">
        <v>69</v>
      </c>
      <c r="H56" s="34"/>
      <c r="I56" s="26" t="s">
        <v>71</v>
      </c>
      <c r="J56" s="34"/>
      <c r="K56" s="26" t="s">
        <v>73</v>
      </c>
      <c r="L56" s="34"/>
      <c r="M56" s="28" t="s">
        <v>104</v>
      </c>
      <c r="N56" s="37"/>
      <c r="O56" s="25"/>
      <c r="P56" s="25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</row>
    <row r="57" spans="1:28" ht="17.25" thickBot="1" x14ac:dyDescent="0.35">
      <c r="A57" s="60"/>
      <c r="B57" s="61"/>
      <c r="C57" s="41" t="s">
        <v>53</v>
      </c>
      <c r="D57" s="34"/>
      <c r="E57" s="30" t="s">
        <v>35</v>
      </c>
      <c r="F57" s="35"/>
      <c r="G57" s="30" t="s">
        <v>33</v>
      </c>
      <c r="H57" s="35"/>
      <c r="I57" s="30" t="s">
        <v>51</v>
      </c>
      <c r="J57" s="35"/>
      <c r="K57" s="30" t="s">
        <v>66</v>
      </c>
      <c r="L57" s="35"/>
      <c r="M57" s="31" t="s">
        <v>101</v>
      </c>
      <c r="N57" s="39"/>
      <c r="O57" s="25"/>
      <c r="P57" s="25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</row>
    <row r="58" spans="1:28" ht="17.25" thickBot="1" x14ac:dyDescent="0.35">
      <c r="A58" s="62"/>
      <c r="B58" s="63"/>
      <c r="C58" s="42" t="s">
        <v>88</v>
      </c>
      <c r="D58" s="35"/>
      <c r="E58" s="40"/>
      <c r="F58" s="40"/>
      <c r="G58" s="40"/>
      <c r="H58" s="40"/>
      <c r="I58" s="40"/>
      <c r="J58" s="40"/>
      <c r="K58" s="40"/>
      <c r="L58" s="40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</row>
    <row r="59" spans="1:28" ht="17.25" thickBot="1" x14ac:dyDescent="0.3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</row>
    <row r="60" spans="1:28" ht="17.25" customHeight="1" thickBot="1" x14ac:dyDescent="0.35">
      <c r="A60" s="58" t="s">
        <v>106</v>
      </c>
      <c r="B60" s="67"/>
      <c r="C60" s="26" t="s">
        <v>0</v>
      </c>
      <c r="D60" s="32">
        <f>IF(($D$40-$D$50)&gt;0,($D$40-$D$50),"완")</f>
        <v>8432</v>
      </c>
      <c r="E60" s="26" t="s">
        <v>11</v>
      </c>
      <c r="F60" s="32">
        <f>IF(($F$40-$F$50)&gt;0,($F$40-$F$50),"완")</f>
        <v>60</v>
      </c>
      <c r="G60" s="26" t="s">
        <v>22</v>
      </c>
      <c r="H60" s="32">
        <f>IF(($H$40-$H$50)&gt;0,($H$40-$H$50),"완")</f>
        <v>112</v>
      </c>
      <c r="I60" s="26" t="s">
        <v>39</v>
      </c>
      <c r="J60" s="32">
        <f>IF(($J$40-$J$50)&gt;0,($J$40-$J$50),"완")</f>
        <v>170</v>
      </c>
      <c r="K60" s="26" t="s">
        <v>54</v>
      </c>
      <c r="L60" s="32">
        <f>IF(($L$40-$L$50)&gt;0,($L$40-$L$50),"완")</f>
        <v>128</v>
      </c>
      <c r="M60" s="6"/>
      <c r="N60" s="6"/>
      <c r="O60" s="58" t="s">
        <v>107</v>
      </c>
      <c r="P60" s="59"/>
      <c r="Q60" s="54" t="s">
        <v>0</v>
      </c>
      <c r="R60" s="55">
        <f>IF(($R$40-$D$50)&gt;0,($R$40-$D$50),"완")</f>
        <v>11064</v>
      </c>
      <c r="S60" s="28" t="s">
        <v>89</v>
      </c>
      <c r="T60" s="56">
        <f>IF(($T$40-$N$50)&gt;0,($T$40-$N$50),"완")</f>
        <v>161</v>
      </c>
      <c r="U60" s="6"/>
      <c r="V60" s="6"/>
      <c r="W60" s="6"/>
      <c r="X60" s="6"/>
      <c r="Y60" s="6"/>
      <c r="Z60" s="6"/>
      <c r="AA60" s="6"/>
      <c r="AB60" s="6"/>
    </row>
    <row r="61" spans="1:28" ht="17.25" thickBot="1" x14ac:dyDescent="0.35">
      <c r="A61" s="68"/>
      <c r="B61" s="69"/>
      <c r="C61" s="26" t="s">
        <v>1</v>
      </c>
      <c r="D61" s="32">
        <f>IF(($D$41-$D$51)&gt;0,($D$41-$D$51),"완")</f>
        <v>936</v>
      </c>
      <c r="E61" s="26" t="s">
        <v>12</v>
      </c>
      <c r="F61" s="32">
        <f>IF(($F$41-$F$51)&gt;0,($F$41-$F$51),"완")</f>
        <v>60</v>
      </c>
      <c r="G61" s="26" t="s">
        <v>23</v>
      </c>
      <c r="H61" s="32">
        <f>IF(($H$41-$H$51)&gt;0,($H$41-$H$51),"완")</f>
        <v>112</v>
      </c>
      <c r="I61" s="26" t="s">
        <v>41</v>
      </c>
      <c r="J61" s="32">
        <f>IF(($J$41-$J$51)&gt;0,($J$41-$J$51),"완")</f>
        <v>170</v>
      </c>
      <c r="K61" s="26" t="s">
        <v>56</v>
      </c>
      <c r="L61" s="32">
        <f>IF(($L$41-$L$51)&gt;0,($L$41-$L$51),"완")</f>
        <v>128</v>
      </c>
      <c r="M61" s="6"/>
      <c r="N61" s="6"/>
      <c r="O61" s="60"/>
      <c r="P61" s="61"/>
      <c r="Q61" s="47" t="s">
        <v>85</v>
      </c>
      <c r="R61" s="52">
        <f>IF(($R$41-$D$50)&gt;0,($R$41-$D$50),"완")</f>
        <v>384</v>
      </c>
      <c r="S61" s="29" t="s">
        <v>91</v>
      </c>
      <c r="T61" s="48">
        <f>IF(($T$41-$N$51)&gt;0,($T$41-$N$51),"완")</f>
        <v>161</v>
      </c>
      <c r="U61" s="6"/>
      <c r="V61" s="6"/>
      <c r="W61" s="6"/>
      <c r="X61" s="6"/>
      <c r="Y61" s="6"/>
      <c r="Z61" s="6"/>
      <c r="AA61" s="6"/>
      <c r="AB61" s="6"/>
    </row>
    <row r="62" spans="1:28" ht="17.25" thickBot="1" x14ac:dyDescent="0.35">
      <c r="A62" s="68"/>
      <c r="B62" s="69"/>
      <c r="C62" s="26" t="s">
        <v>36</v>
      </c>
      <c r="D62" s="32">
        <f>IF(($D$42-$D$52)&gt;0,($D$42-$D$52),"완")</f>
        <v>752</v>
      </c>
      <c r="E62" s="26" t="s">
        <v>13</v>
      </c>
      <c r="F62" s="32">
        <f>IF(($F$42-$F$52)&gt;0,($F$42-$F$52),"완")</f>
        <v>60</v>
      </c>
      <c r="G62" s="26" t="s">
        <v>25</v>
      </c>
      <c r="H62" s="32">
        <f>IF(($H$42-$H$52)&gt;0,($H$42-$H$52),"완")</f>
        <v>112</v>
      </c>
      <c r="I62" s="26" t="s">
        <v>43</v>
      </c>
      <c r="J62" s="32">
        <f>IF(($J$42-$J$52)&gt;0,($J$42-$J$52),"완")</f>
        <v>170</v>
      </c>
      <c r="K62" s="26" t="s">
        <v>58</v>
      </c>
      <c r="L62" s="32">
        <f>IF(($L$42-$L$52)&gt;0,($L$42-$L$52),"완")</f>
        <v>128</v>
      </c>
      <c r="M62" s="6"/>
      <c r="N62" s="6"/>
      <c r="O62" s="60"/>
      <c r="P62" s="61"/>
      <c r="Q62" s="54" t="s">
        <v>87</v>
      </c>
      <c r="R62" s="55">
        <f>IF(($R$42-$D$58)&gt;0,($R$42-$D$58),"완")</f>
        <v>1304</v>
      </c>
      <c r="S62" s="28" t="s">
        <v>93</v>
      </c>
      <c r="T62" s="56">
        <f>IF(($T$42-$N$52)&gt;0,($T$42-$N$52),"완")</f>
        <v>161</v>
      </c>
      <c r="U62" s="6"/>
      <c r="V62" s="6"/>
      <c r="W62" s="6"/>
      <c r="X62" s="6"/>
      <c r="Y62" s="6"/>
      <c r="Z62" s="6"/>
      <c r="AA62" s="6"/>
      <c r="AB62" s="6"/>
    </row>
    <row r="63" spans="1:28" ht="17.25" thickBot="1" x14ac:dyDescent="0.35">
      <c r="A63" s="68"/>
      <c r="B63" s="69"/>
      <c r="C63" s="26" t="s">
        <v>2</v>
      </c>
      <c r="D63" s="32">
        <f>IF(($D$43-$D$54)&gt;0,($D$43-$D$54),"완")</f>
        <v>1440</v>
      </c>
      <c r="E63" s="26" t="s">
        <v>15</v>
      </c>
      <c r="F63" s="32">
        <f>IF(($F$43-$F$53)&gt;0,($F$43-$F$53),"완")</f>
        <v>60</v>
      </c>
      <c r="G63" s="26" t="s">
        <v>27</v>
      </c>
      <c r="H63" s="32">
        <f>IF(($H$43-$H$53)&gt;0,($H$43-$H$53),"완")</f>
        <v>112</v>
      </c>
      <c r="I63" s="26" t="s">
        <v>45</v>
      </c>
      <c r="J63" s="32">
        <f>IF(($J$43-$J$53)&gt;0,($J$43-$J$53),"완")</f>
        <v>170</v>
      </c>
      <c r="K63" s="26" t="s">
        <v>60</v>
      </c>
      <c r="L63" s="32">
        <f>IF(($L$43-$L$53)&gt;0,($L$43-$L$53),"완")</f>
        <v>128</v>
      </c>
      <c r="M63" s="6"/>
      <c r="N63" s="6"/>
      <c r="O63" s="60"/>
      <c r="P63" s="61"/>
      <c r="Q63" s="47"/>
      <c r="R63" s="52"/>
      <c r="S63" s="29" t="s">
        <v>95</v>
      </c>
      <c r="T63" s="48">
        <f>IF(($T$43-$N$53)&gt;0,($T$43-$N$53),"완")</f>
        <v>161</v>
      </c>
      <c r="U63" s="6"/>
      <c r="V63" s="6"/>
      <c r="W63" s="6"/>
      <c r="X63" s="6"/>
      <c r="Y63" s="6"/>
      <c r="Z63" s="6"/>
      <c r="AA63" s="6"/>
      <c r="AB63" s="6"/>
    </row>
    <row r="64" spans="1:28" ht="17.25" thickBot="1" x14ac:dyDescent="0.35">
      <c r="A64" s="68"/>
      <c r="B64" s="69"/>
      <c r="C64" s="26" t="s">
        <v>21</v>
      </c>
      <c r="D64" s="32">
        <f>IF(($D$44-$D$55)&gt;0,($D$44-$D$55),"완")</f>
        <v>1520</v>
      </c>
      <c r="E64" s="26" t="s">
        <v>17</v>
      </c>
      <c r="F64" s="32">
        <f>IF(($F$44-$F$54)&gt;0,($F$44-$F$54),"완")</f>
        <v>60</v>
      </c>
      <c r="G64" s="26" t="s">
        <v>29</v>
      </c>
      <c r="H64" s="32">
        <f>IF(($H$44-$H$54)&gt;0,($H$44-$H$54),"완")</f>
        <v>112</v>
      </c>
      <c r="I64" s="26" t="s">
        <v>47</v>
      </c>
      <c r="J64" s="32">
        <f>IF(($J$44-$J$54)&gt;0,($J$44-$J$54),"완")</f>
        <v>170</v>
      </c>
      <c r="K64" s="26" t="s">
        <v>62</v>
      </c>
      <c r="L64" s="32">
        <f>IF(($L$44-$L$54)&gt;0,($L$44-$L$54),"완")</f>
        <v>128</v>
      </c>
      <c r="M64" s="6"/>
      <c r="N64" s="6"/>
      <c r="O64" s="60"/>
      <c r="P64" s="61"/>
      <c r="Q64" s="54"/>
      <c r="R64" s="55"/>
      <c r="S64" s="28" t="s">
        <v>97</v>
      </c>
      <c r="T64" s="56">
        <f>IF(($T$44-$N$54)&gt;0,($T$44-$N$54),"완")</f>
        <v>161</v>
      </c>
      <c r="U64" s="6"/>
      <c r="V64" s="6"/>
      <c r="W64" s="6"/>
      <c r="X64" s="6"/>
      <c r="Y64" s="6"/>
      <c r="Z64" s="6"/>
      <c r="AA64" s="6"/>
      <c r="AB64" s="6"/>
    </row>
    <row r="65" spans="1:28" ht="17.25" thickBot="1" x14ac:dyDescent="0.35">
      <c r="A65" s="68"/>
      <c r="B65" s="69"/>
      <c r="C65" s="26" t="s">
        <v>38</v>
      </c>
      <c r="D65" s="32">
        <f>IF(($D$45-$D$56)&gt;0,($D$45-$D$56),"완")</f>
        <v>1840</v>
      </c>
      <c r="E65" s="26" t="s">
        <v>19</v>
      </c>
      <c r="F65" s="32">
        <f>IF(($F$45-$F$55)&gt;0,($F$45-$F$55),"완")</f>
        <v>60</v>
      </c>
      <c r="G65" s="26" t="s">
        <v>31</v>
      </c>
      <c r="H65" s="32">
        <f>IF(($H$45-$H$55)&gt;0,($H$45-$H$55),"완")</f>
        <v>112</v>
      </c>
      <c r="I65" s="26" t="s">
        <v>49</v>
      </c>
      <c r="J65" s="32">
        <f>IF(($J$45-$J$55)&gt;0,($J$45-$J$55),"완")</f>
        <v>170</v>
      </c>
      <c r="K65" s="26" t="s">
        <v>64</v>
      </c>
      <c r="L65" s="32">
        <f>IF(($L$45-$L$55)&gt;0,($L$45-$L$55),"완")</f>
        <v>128</v>
      </c>
      <c r="M65" s="6"/>
      <c r="N65" s="6"/>
      <c r="O65" s="60"/>
      <c r="P65" s="61"/>
      <c r="Q65" s="47"/>
      <c r="R65" s="52"/>
      <c r="S65" s="29" t="s">
        <v>99</v>
      </c>
      <c r="T65" s="48">
        <f>IF(($T$45-$N$55)&gt;0,($T$45-$N$55),"완")</f>
        <v>161</v>
      </c>
      <c r="U65" s="6"/>
      <c r="V65" s="6"/>
      <c r="W65" s="6"/>
      <c r="X65" s="6"/>
      <c r="Y65" s="6"/>
      <c r="Z65" s="6"/>
      <c r="AA65" s="6"/>
      <c r="AB65" s="6"/>
    </row>
    <row r="66" spans="1:28" ht="17.25" thickBot="1" x14ac:dyDescent="0.35">
      <c r="A66" s="68"/>
      <c r="B66" s="69"/>
      <c r="C66" s="26" t="s">
        <v>53</v>
      </c>
      <c r="D66" s="32">
        <f>IF(($D$46-$D$57)&gt;0,($D$46-$D$57),"완")</f>
        <v>1040</v>
      </c>
      <c r="E66" s="26" t="s">
        <v>68</v>
      </c>
      <c r="F66" s="32">
        <f>IF(($F$46-$F$56)&gt;0,($F$46-$F$56),"완")</f>
        <v>60</v>
      </c>
      <c r="G66" s="26" t="s">
        <v>69</v>
      </c>
      <c r="H66" s="32">
        <f>IF(($H$46-$H$56)&gt;0,($H$46-$H$56),"완")</f>
        <v>112</v>
      </c>
      <c r="I66" s="26" t="s">
        <v>71</v>
      </c>
      <c r="J66" s="32">
        <f>IF(($J$46-$J$56)&gt;0,($J$46-$J$56),"완")</f>
        <v>170</v>
      </c>
      <c r="K66" s="26" t="s">
        <v>73</v>
      </c>
      <c r="L66" s="32">
        <f>IF(($L$46-$L$56)&gt;0,($L$46-$L$56),"완")</f>
        <v>128</v>
      </c>
      <c r="M66" s="6"/>
      <c r="N66" s="6"/>
      <c r="O66" s="60"/>
      <c r="P66" s="61"/>
      <c r="Q66" s="54"/>
      <c r="R66" s="55"/>
      <c r="S66" s="28" t="s">
        <v>104</v>
      </c>
      <c r="T66" s="56">
        <f>IF(($T$46-$N$56)&gt;0,($T$46-$N$56),"완")</f>
        <v>161</v>
      </c>
      <c r="U66" s="6"/>
      <c r="V66" s="6"/>
      <c r="W66" s="6"/>
      <c r="X66" s="6"/>
      <c r="Y66" s="6"/>
      <c r="Z66" s="6"/>
      <c r="AA66" s="6"/>
      <c r="AB66" s="6"/>
    </row>
    <row r="67" spans="1:28" ht="17.25" thickBot="1" x14ac:dyDescent="0.35">
      <c r="A67" s="70"/>
      <c r="B67" s="71"/>
      <c r="C67" s="30"/>
      <c r="D67" s="32"/>
      <c r="E67" s="30" t="s">
        <v>35</v>
      </c>
      <c r="F67" s="32">
        <f>IF(($F$47-$F$57)&gt;0,($F$47-$F$57),"완")</f>
        <v>60</v>
      </c>
      <c r="G67" s="30" t="s">
        <v>33</v>
      </c>
      <c r="H67" s="32">
        <f>IF(($H$47-$H$57)&gt;0,($H$47-$H$57),"완")</f>
        <v>112</v>
      </c>
      <c r="I67" s="30" t="s">
        <v>51</v>
      </c>
      <c r="J67" s="32">
        <f>IF(($J$47-$J$57)&gt;0,($J$47-$J$57),"완")</f>
        <v>170</v>
      </c>
      <c r="K67" s="30" t="s">
        <v>66</v>
      </c>
      <c r="L67" s="32">
        <f>IF(($L$47-$L$57)&gt;0,($L$47-$L$57),"완")</f>
        <v>128</v>
      </c>
      <c r="M67" s="6"/>
      <c r="N67" s="6"/>
      <c r="O67" s="62"/>
      <c r="P67" s="63"/>
      <c r="Q67" s="49"/>
      <c r="R67" s="53"/>
      <c r="S67" s="31" t="s">
        <v>101</v>
      </c>
      <c r="T67" s="51">
        <f>IF(($T$47-$N$57)&gt;0,($T$47-$N$57),"완")</f>
        <v>161</v>
      </c>
      <c r="U67" s="6"/>
      <c r="V67" s="6"/>
      <c r="W67" s="6"/>
      <c r="X67" s="6"/>
      <c r="Y67" s="6"/>
      <c r="Z67" s="6"/>
      <c r="AA67" s="6"/>
      <c r="AB67" s="6"/>
    </row>
    <row r="68" spans="1:28" x14ac:dyDescent="0.3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x14ac:dyDescent="0.3">
      <c r="A69" s="79"/>
      <c r="B69" s="79"/>
      <c r="C69" s="79"/>
      <c r="D69" s="79"/>
      <c r="E69" s="79"/>
      <c r="F69" s="79"/>
      <c r="G69" s="79"/>
      <c r="H69" s="79"/>
      <c r="I69" s="79"/>
      <c r="J69" s="79"/>
      <c r="K69" s="79"/>
      <c r="L69" s="79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x14ac:dyDescent="0.3">
      <c r="A70" s="79"/>
      <c r="B70" s="79"/>
      <c r="C70" s="79"/>
      <c r="D70" s="79"/>
      <c r="E70" s="79"/>
      <c r="F70" s="79"/>
      <c r="G70" s="79"/>
      <c r="H70" s="79"/>
      <c r="I70" s="79"/>
      <c r="J70" s="79"/>
      <c r="K70" s="79"/>
      <c r="L70" s="79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x14ac:dyDescent="0.3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x14ac:dyDescent="0.3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x14ac:dyDescent="0.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x14ac:dyDescent="0.3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x14ac:dyDescent="0.3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x14ac:dyDescent="0.3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x14ac:dyDescent="0.3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x14ac:dyDescent="0.3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x14ac:dyDescent="0.3">
      <c r="Y79" s="6"/>
      <c r="Z79" s="6"/>
      <c r="AA79" s="6"/>
      <c r="AB79" s="6"/>
    </row>
  </sheetData>
  <mergeCells count="35">
    <mergeCell ref="A68:L70"/>
    <mergeCell ref="A60:B67"/>
    <mergeCell ref="A48:L49"/>
    <mergeCell ref="A40:B47"/>
    <mergeCell ref="B29:B32"/>
    <mergeCell ref="B33:B36"/>
    <mergeCell ref="A2:J3"/>
    <mergeCell ref="A5:A8"/>
    <mergeCell ref="A9:A12"/>
    <mergeCell ref="A13:A16"/>
    <mergeCell ref="A17:A20"/>
    <mergeCell ref="B9:B12"/>
    <mergeCell ref="B13:B16"/>
    <mergeCell ref="B17:B20"/>
    <mergeCell ref="C4:D4"/>
    <mergeCell ref="E4:F4"/>
    <mergeCell ref="G4:H4"/>
    <mergeCell ref="I4:J4"/>
    <mergeCell ref="B5:B8"/>
    <mergeCell ref="O60:P67"/>
    <mergeCell ref="A50:B58"/>
    <mergeCell ref="V4:W4"/>
    <mergeCell ref="D38:O39"/>
    <mergeCell ref="O40:P47"/>
    <mergeCell ref="A25:A28"/>
    <mergeCell ref="A29:A32"/>
    <mergeCell ref="A33:A36"/>
    <mergeCell ref="A21:A24"/>
    <mergeCell ref="B21:B24"/>
    <mergeCell ref="B25:B28"/>
    <mergeCell ref="K4:L4"/>
    <mergeCell ref="M4:N4"/>
    <mergeCell ref="O4:P4"/>
    <mergeCell ref="Q4:R4"/>
    <mergeCell ref="S4:T4"/>
  </mergeCells>
  <phoneticPr fontId="1" type="noConversion"/>
  <conditionalFormatting sqref="C60:L67">
    <cfRule type="containsText" dxfId="4" priority="4" operator="containsText" text="완">
      <formula>NOT(ISERROR(SEARCH("완",C60)))</formula>
    </cfRule>
  </conditionalFormatting>
  <conditionalFormatting sqref="D60">
    <cfRule type="containsText" dxfId="3" priority="5" operator="containsText" text="완">
      <formula>NOT(ISERROR(SEARCH("완",D60)))</formula>
    </cfRule>
  </conditionalFormatting>
  <conditionalFormatting sqref="R60:R62">
    <cfRule type="cellIs" dxfId="2" priority="2" operator="equal">
      <formula>"완"</formula>
    </cfRule>
    <cfRule type="containsText" dxfId="1" priority="3" operator="containsText" text="&quot;완&quot;">
      <formula>NOT(ISERROR(SEARCH("""완""",R60)))</formula>
    </cfRule>
  </conditionalFormatting>
  <conditionalFormatting sqref="T60:T67">
    <cfRule type="cellIs" dxfId="0" priority="1" operator="equal">
      <formula>"완"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F3EEF-A682-43B4-AF28-F2B2F210D034}">
  <dimension ref="A1:U33"/>
  <sheetViews>
    <sheetView topLeftCell="A10" zoomScale="85" zoomScaleNormal="85" workbookViewId="0">
      <selection activeCell="A18" sqref="A18:A21"/>
    </sheetView>
  </sheetViews>
  <sheetFormatPr defaultRowHeight="16.5" x14ac:dyDescent="0.3"/>
  <cols>
    <col min="1" max="1" width="11" bestFit="1" customWidth="1"/>
    <col min="2" max="2" width="14.375" bestFit="1" customWidth="1"/>
    <col min="3" max="3" width="8.75" customWidth="1"/>
    <col min="4" max="4" width="17.875" bestFit="1" customWidth="1"/>
    <col min="6" max="6" width="17.875" bestFit="1" customWidth="1"/>
    <col min="8" max="8" width="17.875" bestFit="1" customWidth="1"/>
    <col min="10" max="10" width="16.5" bestFit="1" customWidth="1"/>
    <col min="11" max="11" width="8.75" customWidth="1"/>
    <col min="12" max="12" width="16.5" bestFit="1" customWidth="1"/>
    <col min="14" max="14" width="14.375" bestFit="1" customWidth="1"/>
    <col min="16" max="16" width="14.375" bestFit="1" customWidth="1"/>
    <col min="18" max="18" width="18.625" bestFit="1" customWidth="1"/>
    <col min="20" max="20" width="14.375" bestFit="1" customWidth="1"/>
  </cols>
  <sheetData>
    <row r="1" spans="1:21" ht="17.25" thickBot="1" x14ac:dyDescent="0.35">
      <c r="A1" s="13"/>
      <c r="B1" s="77">
        <v>2</v>
      </c>
      <c r="C1" s="67"/>
      <c r="D1" s="77">
        <v>3</v>
      </c>
      <c r="E1" s="67"/>
      <c r="F1" s="77">
        <v>4</v>
      </c>
      <c r="G1" s="67"/>
      <c r="H1" s="77">
        <v>5</v>
      </c>
      <c r="I1" s="67"/>
      <c r="J1" s="77">
        <v>6</v>
      </c>
      <c r="K1" s="67"/>
      <c r="L1" s="77">
        <v>7</v>
      </c>
      <c r="M1" s="67"/>
      <c r="N1" s="77">
        <v>8</v>
      </c>
      <c r="O1" s="67"/>
      <c r="P1" s="77">
        <v>9</v>
      </c>
      <c r="Q1" s="67"/>
      <c r="R1" s="77">
        <v>10</v>
      </c>
      <c r="S1" s="81"/>
      <c r="T1" s="64">
        <v>11</v>
      </c>
      <c r="U1" s="65"/>
    </row>
    <row r="2" spans="1:21" x14ac:dyDescent="0.3">
      <c r="A2" s="83" t="s">
        <v>79</v>
      </c>
      <c r="B2" s="1" t="s">
        <v>0</v>
      </c>
      <c r="C2" s="10">
        <v>25</v>
      </c>
      <c r="D2" s="1" t="s">
        <v>0</v>
      </c>
      <c r="E2" s="10">
        <v>25</v>
      </c>
      <c r="F2" s="1" t="s">
        <v>0</v>
      </c>
      <c r="G2" s="10">
        <v>46</v>
      </c>
      <c r="H2" s="1" t="s">
        <v>0</v>
      </c>
      <c r="I2" s="10">
        <v>70</v>
      </c>
      <c r="J2" s="1" t="s">
        <v>0</v>
      </c>
      <c r="K2" s="10">
        <v>102</v>
      </c>
      <c r="L2" s="1" t="s">
        <v>0</v>
      </c>
      <c r="M2" s="10">
        <v>137</v>
      </c>
      <c r="N2" s="1" t="s">
        <v>0</v>
      </c>
      <c r="O2" s="10">
        <v>172</v>
      </c>
      <c r="P2" s="1" t="s">
        <v>0</v>
      </c>
      <c r="Q2" s="10">
        <v>214</v>
      </c>
      <c r="R2" s="1" t="s">
        <v>0</v>
      </c>
      <c r="S2" s="19">
        <v>263</v>
      </c>
      <c r="T2" s="15" t="s">
        <v>84</v>
      </c>
      <c r="U2" s="3">
        <v>329</v>
      </c>
    </row>
    <row r="3" spans="1:21" x14ac:dyDescent="0.3">
      <c r="A3" s="84"/>
      <c r="B3" s="2" t="s">
        <v>1</v>
      </c>
      <c r="C3" s="11">
        <v>7</v>
      </c>
      <c r="D3" s="2" t="s">
        <v>1</v>
      </c>
      <c r="E3" s="11">
        <v>7</v>
      </c>
      <c r="F3" s="2" t="s">
        <v>1</v>
      </c>
      <c r="G3" s="11">
        <v>13</v>
      </c>
      <c r="H3" s="2" t="s">
        <v>1</v>
      </c>
      <c r="I3" s="11">
        <v>20</v>
      </c>
      <c r="J3" s="2" t="s">
        <v>1</v>
      </c>
      <c r="K3" s="11">
        <v>29</v>
      </c>
      <c r="L3" s="2" t="s">
        <v>1</v>
      </c>
      <c r="M3" s="11">
        <v>41</v>
      </c>
      <c r="N3" s="2" t="s">
        <v>37</v>
      </c>
      <c r="O3" s="11">
        <v>25</v>
      </c>
      <c r="P3" s="2" t="s">
        <v>37</v>
      </c>
      <c r="Q3" s="11">
        <v>31</v>
      </c>
      <c r="R3" s="2" t="s">
        <v>37</v>
      </c>
      <c r="S3" s="14">
        <v>38</v>
      </c>
      <c r="T3" s="15" t="s">
        <v>86</v>
      </c>
      <c r="U3" s="3">
        <v>48</v>
      </c>
    </row>
    <row r="4" spans="1:21" x14ac:dyDescent="0.3">
      <c r="A4" s="84"/>
      <c r="B4" s="2" t="s">
        <v>2</v>
      </c>
      <c r="C4" s="11">
        <v>30</v>
      </c>
      <c r="D4" s="2" t="s">
        <v>2</v>
      </c>
      <c r="E4" s="11">
        <v>30</v>
      </c>
      <c r="F4" s="2" t="s">
        <v>2</v>
      </c>
      <c r="G4" s="11">
        <v>50</v>
      </c>
      <c r="H4" s="2" t="s">
        <v>2</v>
      </c>
      <c r="I4" s="11">
        <v>70</v>
      </c>
      <c r="J4" s="2" t="s">
        <v>21</v>
      </c>
      <c r="K4" s="11">
        <v>90</v>
      </c>
      <c r="L4" s="2" t="s">
        <v>21</v>
      </c>
      <c r="M4" s="11">
        <v>100</v>
      </c>
      <c r="N4" s="2" t="s">
        <v>38</v>
      </c>
      <c r="O4" s="11">
        <v>110</v>
      </c>
      <c r="P4" s="2" t="s">
        <v>38</v>
      </c>
      <c r="Q4" s="11">
        <v>120</v>
      </c>
      <c r="R4" s="2" t="s">
        <v>53</v>
      </c>
      <c r="S4" s="14">
        <v>130</v>
      </c>
      <c r="T4" s="15" t="s">
        <v>88</v>
      </c>
      <c r="U4" s="3">
        <v>163</v>
      </c>
    </row>
    <row r="5" spans="1:21" ht="17.25" thickBot="1" x14ac:dyDescent="0.35">
      <c r="A5" s="85"/>
      <c r="B5" s="4"/>
      <c r="C5" s="12"/>
      <c r="D5" s="4" t="s">
        <v>80</v>
      </c>
      <c r="E5" s="12">
        <v>10</v>
      </c>
      <c r="F5" s="4" t="s">
        <v>80</v>
      </c>
      <c r="G5" s="12">
        <v>20</v>
      </c>
      <c r="H5" s="4" t="s">
        <v>80</v>
      </c>
      <c r="I5" s="12">
        <v>30</v>
      </c>
      <c r="J5" s="4" t="s">
        <v>81</v>
      </c>
      <c r="K5" s="12">
        <v>50</v>
      </c>
      <c r="L5" s="4" t="s">
        <v>81</v>
      </c>
      <c r="M5" s="12">
        <v>62</v>
      </c>
      <c r="N5" s="4" t="s">
        <v>82</v>
      </c>
      <c r="O5" s="12">
        <v>74</v>
      </c>
      <c r="P5" s="4" t="s">
        <v>82</v>
      </c>
      <c r="Q5" s="12">
        <v>96</v>
      </c>
      <c r="R5" s="4" t="s">
        <v>83</v>
      </c>
      <c r="S5" s="20">
        <v>128</v>
      </c>
      <c r="T5" s="21" t="s">
        <v>83</v>
      </c>
      <c r="U5" s="22">
        <v>161</v>
      </c>
    </row>
    <row r="6" spans="1:21" x14ac:dyDescent="0.3">
      <c r="A6" s="82"/>
    </row>
    <row r="7" spans="1:21" x14ac:dyDescent="0.3">
      <c r="A7" s="82"/>
    </row>
    <row r="8" spans="1:21" x14ac:dyDescent="0.3">
      <c r="A8" s="82"/>
    </row>
    <row r="9" spans="1:21" x14ac:dyDescent="0.3">
      <c r="A9" s="82"/>
    </row>
    <row r="10" spans="1:21" x14ac:dyDescent="0.3">
      <c r="A10" s="82"/>
    </row>
    <row r="11" spans="1:21" x14ac:dyDescent="0.3">
      <c r="A11" s="82"/>
    </row>
    <row r="12" spans="1:21" x14ac:dyDescent="0.3">
      <c r="A12" s="82"/>
    </row>
    <row r="13" spans="1:21" x14ac:dyDescent="0.3">
      <c r="A13" s="82"/>
    </row>
    <row r="14" spans="1:21" x14ac:dyDescent="0.3">
      <c r="A14" s="82"/>
    </row>
    <row r="15" spans="1:21" x14ac:dyDescent="0.3">
      <c r="A15" s="82"/>
    </row>
    <row r="16" spans="1:21" x14ac:dyDescent="0.3">
      <c r="A16" s="82"/>
    </row>
    <row r="17" spans="1:1" x14ac:dyDescent="0.3">
      <c r="A17" s="82"/>
    </row>
    <row r="18" spans="1:1" x14ac:dyDescent="0.3">
      <c r="A18" s="82"/>
    </row>
    <row r="19" spans="1:1" x14ac:dyDescent="0.3">
      <c r="A19" s="82"/>
    </row>
    <row r="20" spans="1:1" x14ac:dyDescent="0.3">
      <c r="A20" s="82"/>
    </row>
    <row r="21" spans="1:1" x14ac:dyDescent="0.3">
      <c r="A21" s="82"/>
    </row>
    <row r="22" spans="1:1" x14ac:dyDescent="0.3">
      <c r="A22" s="82"/>
    </row>
    <row r="23" spans="1:1" x14ac:dyDescent="0.3">
      <c r="A23" s="82"/>
    </row>
    <row r="24" spans="1:1" x14ac:dyDescent="0.3">
      <c r="A24" s="82"/>
    </row>
    <row r="25" spans="1:1" x14ac:dyDescent="0.3">
      <c r="A25" s="82"/>
    </row>
    <row r="26" spans="1:1" x14ac:dyDescent="0.3">
      <c r="A26" s="82"/>
    </row>
    <row r="27" spans="1:1" x14ac:dyDescent="0.3">
      <c r="A27" s="82"/>
    </row>
    <row r="28" spans="1:1" x14ac:dyDescent="0.3">
      <c r="A28" s="82"/>
    </row>
    <row r="29" spans="1:1" x14ac:dyDescent="0.3">
      <c r="A29" s="82"/>
    </row>
    <row r="30" spans="1:1" x14ac:dyDescent="0.3">
      <c r="A30" s="82"/>
    </row>
    <row r="31" spans="1:1" x14ac:dyDescent="0.3">
      <c r="A31" s="82"/>
    </row>
    <row r="32" spans="1:1" x14ac:dyDescent="0.3">
      <c r="A32" s="82"/>
    </row>
    <row r="33" spans="1:1" x14ac:dyDescent="0.3">
      <c r="A33" s="82"/>
    </row>
  </sheetData>
  <mergeCells count="18">
    <mergeCell ref="A30:A33"/>
    <mergeCell ref="N1:O1"/>
    <mergeCell ref="P1:Q1"/>
    <mergeCell ref="R1:S1"/>
    <mergeCell ref="A2:A5"/>
    <mergeCell ref="A6:A9"/>
    <mergeCell ref="J1:K1"/>
    <mergeCell ref="L1:M1"/>
    <mergeCell ref="A10:A13"/>
    <mergeCell ref="B1:C1"/>
    <mergeCell ref="D1:E1"/>
    <mergeCell ref="F1:G1"/>
    <mergeCell ref="H1:I1"/>
    <mergeCell ref="T1:U1"/>
    <mergeCell ref="A14:A17"/>
    <mergeCell ref="A18:A21"/>
    <mergeCell ref="A22:A25"/>
    <mergeCell ref="A26:A29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길태영</dc:creator>
  <cp:lastModifiedBy>길태영</cp:lastModifiedBy>
  <dcterms:created xsi:type="dcterms:W3CDTF">2026-03-03T17:53:32Z</dcterms:created>
  <dcterms:modified xsi:type="dcterms:W3CDTF">2026-03-12T09:45:38Z</dcterms:modified>
</cp:coreProperties>
</file>