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letin\Desktop\경험치 BM 효율표\xlsx\"/>
    </mc:Choice>
  </mc:AlternateContent>
  <xr:revisionPtr revIDLastSave="0" documentId="13_ncr:1_{54C7AB82-6D67-4945-95EB-B72671B0F941}" xr6:coauthVersionLast="47" xr6:coauthVersionMax="47" xr10:uidLastSave="{00000000-0000-0000-0000-000000000000}"/>
  <bookViews>
    <workbookView xWindow="6075" yWindow="2220" windowWidth="35280" windowHeight="18195" xr2:uid="{00000000-000D-0000-FFFF-FFFF00000000}"/>
  </bookViews>
  <sheets>
    <sheet name="경험치 효율표" sheetId="1" r:id="rId1"/>
    <sheet name="경험치 정보" sheetId="2" r:id="rId2"/>
    <sheet name="BM 경험치" sheetId="3" r:id="rId3"/>
    <sheet name="에픽 던전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 a="1"/>
  <c r="J10" i="1" s="1"/>
  <c r="L22" i="2" l="1" a="1"/>
  <c r="L22" i="2" s="1"/>
  <c r="F20" i="1" s="1"/>
  <c r="G20" i="1" s="1"/>
  <c r="H20" i="1" s="1"/>
  <c r="T22" i="1" s="1"/>
  <c r="F32" i="1" a="1"/>
  <c r="F32" i="1" s="1"/>
  <c r="G32" i="1" s="1"/>
  <c r="H32" i="1" s="1"/>
  <c r="T13" i="1" s="1"/>
  <c r="F30" i="1" a="1"/>
  <c r="F30" i="1" s="1"/>
  <c r="G30" i="1" s="1"/>
  <c r="H30" i="1" s="1"/>
  <c r="T11" i="1" s="1"/>
  <c r="F31" i="1" a="1"/>
  <c r="F31" i="1" s="1"/>
  <c r="E43" i="4"/>
  <c r="D43" i="4"/>
  <c r="E42" i="4"/>
  <c r="D42" i="4"/>
  <c r="E41" i="4"/>
  <c r="D41" i="4"/>
  <c r="E40" i="4"/>
  <c r="D40" i="4"/>
  <c r="E39" i="4"/>
  <c r="D39" i="4"/>
  <c r="E38" i="4"/>
  <c r="D38" i="4"/>
  <c r="E37" i="4"/>
  <c r="D37" i="4"/>
  <c r="E36" i="4"/>
  <c r="D36" i="4"/>
  <c r="E35" i="4"/>
  <c r="D35" i="4"/>
  <c r="E34" i="4"/>
  <c r="D34" i="4"/>
  <c r="J33" i="4"/>
  <c r="I33" i="4"/>
  <c r="E33" i="4"/>
  <c r="D33" i="4"/>
  <c r="J32" i="4"/>
  <c r="I32" i="4"/>
  <c r="E32" i="4"/>
  <c r="D32" i="4"/>
  <c r="J31" i="4"/>
  <c r="I31" i="4"/>
  <c r="E31" i="4"/>
  <c r="D31" i="4"/>
  <c r="J30" i="4"/>
  <c r="I30" i="4"/>
  <c r="E30" i="4"/>
  <c r="D30" i="4"/>
  <c r="J29" i="4"/>
  <c r="I29" i="4"/>
  <c r="E29" i="4"/>
  <c r="D29" i="4"/>
  <c r="J28" i="4"/>
  <c r="I28" i="4"/>
  <c r="E28" i="4"/>
  <c r="D28" i="4"/>
  <c r="J27" i="4"/>
  <c r="I27" i="4"/>
  <c r="E27" i="4"/>
  <c r="D27" i="4"/>
  <c r="J26" i="4"/>
  <c r="I26" i="4"/>
  <c r="E26" i="4"/>
  <c r="D26" i="4"/>
  <c r="J25" i="4"/>
  <c r="I25" i="4"/>
  <c r="E25" i="4"/>
  <c r="D25" i="4"/>
  <c r="J24" i="4"/>
  <c r="I24" i="4"/>
  <c r="E24" i="4"/>
  <c r="D24" i="4"/>
  <c r="O23" i="4"/>
  <c r="N23" i="4"/>
  <c r="J23" i="4"/>
  <c r="I23" i="4"/>
  <c r="E23" i="4"/>
  <c r="D23" i="4"/>
  <c r="O22" i="4"/>
  <c r="N22" i="4"/>
  <c r="J22" i="4"/>
  <c r="I22" i="4"/>
  <c r="E22" i="4"/>
  <c r="D22" i="4"/>
  <c r="O21" i="4"/>
  <c r="N21" i="4"/>
  <c r="J21" i="4"/>
  <c r="I21" i="4"/>
  <c r="E21" i="4"/>
  <c r="D21" i="4"/>
  <c r="O20" i="4"/>
  <c r="N20" i="4"/>
  <c r="J20" i="4"/>
  <c r="I20" i="4"/>
  <c r="E20" i="4"/>
  <c r="D20" i="4"/>
  <c r="O19" i="4"/>
  <c r="N19" i="4"/>
  <c r="J19" i="4"/>
  <c r="I19" i="4"/>
  <c r="E19" i="4"/>
  <c r="D19" i="4"/>
  <c r="O18" i="4"/>
  <c r="N18" i="4"/>
  <c r="J18" i="4"/>
  <c r="I18" i="4"/>
  <c r="E18" i="4"/>
  <c r="D18" i="4"/>
  <c r="O17" i="4"/>
  <c r="N17" i="4"/>
  <c r="J17" i="4"/>
  <c r="I17" i="4"/>
  <c r="E17" i="4"/>
  <c r="D17" i="4"/>
  <c r="O16" i="4"/>
  <c r="N16" i="4"/>
  <c r="J16" i="4"/>
  <c r="I16" i="4"/>
  <c r="E16" i="4"/>
  <c r="D16" i="4"/>
  <c r="O15" i="4"/>
  <c r="N15" i="4"/>
  <c r="J15" i="4"/>
  <c r="I15" i="4"/>
  <c r="E15" i="4"/>
  <c r="D15" i="4"/>
  <c r="O14" i="4"/>
  <c r="N14" i="4"/>
  <c r="J14" i="4"/>
  <c r="I14" i="4"/>
  <c r="E14" i="4"/>
  <c r="D14" i="4"/>
  <c r="O13" i="4"/>
  <c r="N13" i="4"/>
  <c r="J13" i="4"/>
  <c r="I13" i="4"/>
  <c r="E13" i="4"/>
  <c r="D13" i="4"/>
  <c r="O12" i="4"/>
  <c r="N12" i="4"/>
  <c r="J12" i="4"/>
  <c r="I12" i="4"/>
  <c r="E12" i="4"/>
  <c r="D12" i="4"/>
  <c r="O11" i="4"/>
  <c r="N11" i="4"/>
  <c r="J11" i="4"/>
  <c r="I11" i="4"/>
  <c r="E11" i="4"/>
  <c r="D11" i="4"/>
  <c r="O10" i="4"/>
  <c r="N10" i="4"/>
  <c r="J10" i="4"/>
  <c r="I10" i="4"/>
  <c r="E10" i="4"/>
  <c r="D10" i="4"/>
  <c r="O9" i="4"/>
  <c r="N9" i="4"/>
  <c r="J9" i="4"/>
  <c r="I9" i="4"/>
  <c r="E9" i="4"/>
  <c r="D9" i="4"/>
  <c r="O8" i="4"/>
  <c r="N8" i="4"/>
  <c r="J8" i="4"/>
  <c r="I8" i="4"/>
  <c r="E8" i="4"/>
  <c r="D8" i="4"/>
  <c r="O7" i="4"/>
  <c r="N7" i="4"/>
  <c r="J7" i="4"/>
  <c r="I7" i="4"/>
  <c r="E7" i="4"/>
  <c r="D7" i="4"/>
  <c r="O6" i="4"/>
  <c r="N6" i="4"/>
  <c r="J6" i="4"/>
  <c r="I6" i="4"/>
  <c r="E6" i="4"/>
  <c r="D6" i="4"/>
  <c r="O5" i="4"/>
  <c r="N5" i="4"/>
  <c r="J5" i="4"/>
  <c r="I5" i="4"/>
  <c r="E5" i="4"/>
  <c r="D5" i="4"/>
  <c r="O4" i="4"/>
  <c r="N4" i="4"/>
  <c r="J4" i="4"/>
  <c r="I4" i="4"/>
  <c r="E4" i="4"/>
  <c r="D4" i="4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L22" i="3"/>
  <c r="M22" i="3" s="1"/>
  <c r="P21" i="3"/>
  <c r="L21" i="3"/>
  <c r="M21" i="3" s="1"/>
  <c r="P20" i="3"/>
  <c r="M20" i="3"/>
  <c r="L20" i="3"/>
  <c r="P19" i="3"/>
  <c r="L19" i="3"/>
  <c r="M19" i="3" s="1"/>
  <c r="P18" i="3"/>
  <c r="M18" i="3"/>
  <c r="L18" i="3"/>
  <c r="P17" i="3"/>
  <c r="L17" i="3"/>
  <c r="M17" i="3" s="1"/>
  <c r="P16" i="3"/>
  <c r="L16" i="3"/>
  <c r="M16" i="3" s="1"/>
  <c r="P15" i="3"/>
  <c r="L15" i="3"/>
  <c r="M15" i="3" s="1"/>
  <c r="P14" i="3"/>
  <c r="L14" i="3"/>
  <c r="M14" i="3" s="1"/>
  <c r="P13" i="3"/>
  <c r="L13" i="3"/>
  <c r="M13" i="3" s="1"/>
  <c r="P12" i="3"/>
  <c r="L12" i="3"/>
  <c r="M12" i="3" s="1"/>
  <c r="P11" i="3"/>
  <c r="L11" i="3"/>
  <c r="M11" i="3" s="1"/>
  <c r="P10" i="3"/>
  <c r="L10" i="3"/>
  <c r="M10" i="3" s="1"/>
  <c r="P9" i="3"/>
  <c r="L9" i="3"/>
  <c r="M9" i="3" s="1"/>
  <c r="P8" i="3"/>
  <c r="L8" i="3"/>
  <c r="M8" i="3" s="1"/>
  <c r="P7" i="3"/>
  <c r="L7" i="3"/>
  <c r="M7" i="3" s="1"/>
  <c r="P6" i="3"/>
  <c r="M6" i="3"/>
  <c r="L6" i="3"/>
  <c r="P5" i="3"/>
  <c r="L5" i="3"/>
  <c r="M5" i="3" s="1"/>
  <c r="P4" i="3"/>
  <c r="L4" i="3"/>
  <c r="M4" i="3" s="1"/>
  <c r="P3" i="3"/>
  <c r="M3" i="3"/>
  <c r="L3" i="3"/>
  <c r="L21" i="2"/>
  <c r="F35" i="1"/>
  <c r="G35" i="1" s="1"/>
  <c r="F34" i="1"/>
  <c r="G34" i="1" s="1"/>
  <c r="E34" i="1"/>
  <c r="F33" i="1"/>
  <c r="G33" i="1" s="1"/>
  <c r="H33" i="1" s="1"/>
  <c r="T20" i="1" s="1"/>
  <c r="E33" i="1"/>
  <c r="E32" i="1"/>
  <c r="B32" i="1"/>
  <c r="S13" i="1" s="1"/>
  <c r="D31" i="1"/>
  <c r="E31" i="1" s="1"/>
  <c r="B31" i="1"/>
  <c r="S19" i="1" s="1"/>
  <c r="D30" i="1"/>
  <c r="E30" i="1" s="1"/>
  <c r="B30" i="1"/>
  <c r="S24" i="1"/>
  <c r="S23" i="1"/>
  <c r="E23" i="1"/>
  <c r="S22" i="1"/>
  <c r="E22" i="1"/>
  <c r="S21" i="1"/>
  <c r="E21" i="1"/>
  <c r="S20" i="1"/>
  <c r="S18" i="1"/>
  <c r="S17" i="1"/>
  <c r="S16" i="1"/>
  <c r="S15" i="1"/>
  <c r="S14" i="1"/>
  <c r="S12" i="1"/>
  <c r="S11" i="1"/>
  <c r="S10" i="1"/>
  <c r="G31" i="1" l="1"/>
  <c r="H31" i="1" s="1"/>
  <c r="T19" i="1" s="1"/>
  <c r="H34" i="1"/>
  <c r="T30" i="1" s="1"/>
  <c r="H35" i="1"/>
  <c r="T12" i="1" s="1"/>
  <c r="F23" i="1"/>
  <c r="G23" i="1" s="1"/>
  <c r="H23" i="1" s="1"/>
  <c r="T23" i="1" s="1"/>
  <c r="F17" i="1"/>
  <c r="G17" i="1" s="1"/>
  <c r="H17" i="1" s="1"/>
  <c r="T14" i="1" s="1"/>
  <c r="F22" i="1"/>
  <c r="G22" i="1" s="1"/>
  <c r="H22" i="1" s="1"/>
  <c r="T24" i="1" s="1"/>
  <c r="F9" i="1"/>
  <c r="F5" i="1"/>
  <c r="G5" i="1" s="1"/>
  <c r="H5" i="1" s="1"/>
  <c r="T27" i="1" s="1"/>
  <c r="F6" i="1"/>
  <c r="G6" i="1" s="1"/>
  <c r="H6" i="1" s="1"/>
  <c r="T28" i="1" s="1"/>
  <c r="F21" i="1"/>
  <c r="G21" i="1" s="1"/>
  <c r="H21" i="1" s="1"/>
  <c r="T15" i="1" s="1"/>
  <c r="F7" i="1"/>
  <c r="G7" i="1" s="1"/>
  <c r="H7" i="1" s="1"/>
  <c r="T29" i="1" s="1"/>
  <c r="F8" i="1"/>
  <c r="G8" i="1" s="1"/>
  <c r="H8" i="1" s="1"/>
  <c r="T17" i="1" s="1"/>
  <c r="F18" i="1"/>
  <c r="G18" i="1" s="1"/>
  <c r="H18" i="1" s="1"/>
  <c r="T16" i="1" s="1"/>
  <c r="F3" i="1"/>
  <c r="G3" i="1" s="1"/>
  <c r="H3" i="1" s="1"/>
  <c r="T10" i="1" s="1"/>
  <c r="F19" i="1"/>
  <c r="G19" i="1" s="1"/>
  <c r="H19" i="1" s="1"/>
  <c r="T21" i="1" s="1"/>
  <c r="F4" i="1"/>
  <c r="F10" i="1"/>
  <c r="G10" i="1" s="1"/>
  <c r="H10" i="1" s="1"/>
  <c r="T18" i="1" s="1"/>
  <c r="G4" i="1" l="1"/>
  <c r="H4" i="1" s="1"/>
  <c r="T26" i="1"/>
  <c r="G9" i="1"/>
  <c r="H9" i="1" s="1"/>
  <c r="T2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9" authorId="0" shapeId="0" xr:uid="{00000000-0006-0000-0000-000001000000}">
      <text>
        <r>
          <rPr>
            <sz val="10"/>
            <color rgb="FF000000"/>
            <rFont val="Arial"/>
            <family val="2"/>
            <scheme val="minor"/>
          </rPr>
          <t>- 메소마켓 수수료 계산됨
- 에픽 던전에서 획득하는 세라자르 주화 계산됨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<sst xmlns="http://schemas.openxmlformats.org/spreadsheetml/2006/main" count="127" uniqueCount="94">
  <si>
    <t>경험치 도핑(30분)</t>
  </si>
  <si>
    <t>경험치 배율</t>
  </si>
  <si>
    <t>가격(메소)</t>
  </si>
  <si>
    <t>경험치</t>
  </si>
  <si>
    <t>가성비</t>
  </si>
  <si>
    <t>가성비 배율</t>
  </si>
  <si>
    <t>필요 정보</t>
  </si>
  <si>
    <t>수치</t>
  </si>
  <si>
    <t>추가 경험치 50%</t>
  </si>
  <si>
    <t>메소마켓 시세</t>
  </si>
  <si>
    <t>추가 경험치 70%</t>
  </si>
  <si>
    <t>캐릭터 레벨</t>
  </si>
  <si>
    <t>2배 쿠폰</t>
  </si>
  <si>
    <t>몬스터 레벨</t>
  </si>
  <si>
    <t>3배 쿠폰</t>
  </si>
  <si>
    <t>하루 소재 횟수</t>
  </si>
  <si>
    <t>4배 쿠폰</t>
  </si>
  <si>
    <t>젠당 마릿수</t>
  </si>
  <si>
    <t>소경축비</t>
  </si>
  <si>
    <t>고농축비</t>
  </si>
  <si>
    <t>가성비 순위</t>
  </si>
  <si>
    <t>아즈모스 영약</t>
  </si>
  <si>
    <t>30분 내 사용 부스터</t>
  </si>
  <si>
    <t>개수</t>
  </si>
  <si>
    <t>메카베리 농장 입장권</t>
  </si>
  <si>
    <t>황금 태엽/VIP/헥사 부스터</t>
  </si>
  <si>
    <t>← 이렇게 생긴 칸만 수정하세요!</t>
  </si>
  <si>
    <t>사냥 칭호</t>
  </si>
  <si>
    <t>영겁의 황금 태엽</t>
  </si>
  <si>
    <t>악몽의 메아리</t>
  </si>
  <si>
    <t>경험치 도핑(30일)</t>
  </si>
  <si>
    <t>혈맹의 반지(메포)</t>
  </si>
  <si>
    <t>혈맹의 반지(메소)</t>
  </si>
  <si>
    <t>부스트링(메소)</t>
  </si>
  <si>
    <t>정펜(메소)</t>
  </si>
  <si>
    <t>부스트링(메포)</t>
  </si>
  <si>
    <t>VIP 사우나</t>
  </si>
  <si>
    <t>정펜(메포)</t>
  </si>
  <si>
    <t>추가경험치 50%→70%</t>
  </si>
  <si>
    <t>1일 평균 사용 부스터</t>
  </si>
  <si>
    <t>소경축비→고농축비</t>
  </si>
  <si>
    <t>경험치 BM</t>
  </si>
  <si>
    <t>가격(메포)</t>
  </si>
  <si>
    <t>Made by 레틴 / 매화잔해</t>
  </si>
  <si>
    <t>-</t>
  </si>
  <si>
    <t>에픽 던전</t>
  </si>
  <si>
    <t>지역</t>
  </si>
  <si>
    <t>악몽선경</t>
  </si>
  <si>
    <t>몬스터파크</t>
  </si>
  <si>
    <t>썬데이</t>
  </si>
  <si>
    <t>없음</t>
  </si>
  <si>
    <t>보약</t>
  </si>
  <si>
    <t>레벨</t>
  </si>
  <si>
    <t>필요 경험치</t>
  </si>
  <si>
    <t>전 구간 대비 증가율</t>
  </si>
  <si>
    <t>누적 경험치</t>
  </si>
  <si>
    <t>누적 경험치 비율</t>
  </si>
  <si>
    <t>순 경험치</t>
  </si>
  <si>
    <t>캐릭터 레벨 - 몬스터 레벨</t>
  </si>
  <si>
    <t>40 이상</t>
  </si>
  <si>
    <t>39 ~ 21</t>
  </si>
  <si>
    <t>71 ~ 89%</t>
  </si>
  <si>
    <t>20 ~ 19</t>
  </si>
  <si>
    <t>18 ~ 17</t>
  </si>
  <si>
    <t>16 ~ 15</t>
  </si>
  <si>
    <t>14 ~ 13</t>
  </si>
  <si>
    <t>12 ~ 11</t>
  </si>
  <si>
    <t>9 ~ 5</t>
  </si>
  <si>
    <t>4 ~ 2</t>
  </si>
  <si>
    <t>1 ~ -1</t>
  </si>
  <si>
    <t>-2 ~ -4</t>
  </si>
  <si>
    <t>-5 ~ -9</t>
  </si>
  <si>
    <t>-10 ~ -20</t>
  </si>
  <si>
    <t>100 ~ 90%</t>
  </si>
  <si>
    <t>-21 ~ -35</t>
  </si>
  <si>
    <t>70 ~ 14%</t>
  </si>
  <si>
    <t>-36 ~ -39</t>
  </si>
  <si>
    <t>-40 이하</t>
  </si>
  <si>
    <t>최대 100</t>
  </si>
  <si>
    <t>ㄴ</t>
  </si>
  <si>
    <t>경험치(1시간)</t>
  </si>
  <si>
    <t>상급 EXP 쿠폰</t>
  </si>
  <si>
    <t>1개당 경험치</t>
  </si>
  <si>
    <t>메카베리 농장</t>
  </si>
  <si>
    <t>익스프레스 부스터</t>
  </si>
  <si>
    <t>세르니움</t>
  </si>
  <si>
    <t>아르크스</t>
  </si>
  <si>
    <t>오디움</t>
  </si>
  <si>
    <t>도원경</t>
  </si>
  <si>
    <t>아르테리아</t>
  </si>
  <si>
    <t>카르시온</t>
  </si>
  <si>
    <t>탈라하트</t>
  </si>
  <si>
    <t>하이마운틴</t>
  </si>
  <si>
    <t>앵글러컴퍼니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</si>
</sst>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"/>
    <numFmt numFmtId="177" formatCode="0.000%"/>
    <numFmt numFmtId="178" formatCode="0.0&quot;배&quot;"/>
    <numFmt numFmtId="179" formatCode="0.0000000000"/>
  </numFmts>
  <fonts count="15">
    <font>
      <sz val="10"/>
      <color rgb="FF000000"/>
      <name val="Arial"/>
      <scheme val="minor"/>
    </font>
    <font>
      <sz val="10"/>
      <color theme="1"/>
      <name val="Noto Sans KR"/>
      <family val="3"/>
      <charset val="129"/>
    </font>
    <font>
      <b/>
      <sz val="10"/>
      <color theme="1"/>
      <name val="Noto Sans KR"/>
      <family val="3"/>
      <charset val="129"/>
    </font>
    <font>
      <sz val="10"/>
      <color theme="1"/>
      <name val="Arial"/>
      <scheme val="minor"/>
    </font>
    <font>
      <sz val="10"/>
      <color rgb="FF000000"/>
      <name val="Noto Sans KR"/>
      <family val="3"/>
      <charset val="129"/>
    </font>
    <font>
      <sz val="10"/>
      <color theme="1"/>
      <name val="Noto Sans KR"/>
      <family val="3"/>
      <charset val="129"/>
    </font>
    <font>
      <sz val="10"/>
      <color rgb="FF212529"/>
      <name val="Noto Sans KR"/>
      <family val="3"/>
      <charset val="129"/>
    </font>
    <font>
      <sz val="10"/>
      <color rgb="FFFFFFFF"/>
      <name val="Noto Sans KR"/>
      <family val="3"/>
      <charset val="129"/>
    </font>
    <font>
      <sz val="11"/>
      <color rgb="FFFFFFFF"/>
      <name val="Pretendard"/>
    </font>
    <font>
      <sz val="10"/>
      <color rgb="FF000000"/>
      <name val="Arial"/>
      <family val="2"/>
      <scheme val="minor"/>
    </font>
    <font>
      <b/>
      <sz val="10"/>
      <color rgb="FF000000"/>
      <name val="Noto Sans KR"/>
      <family val="3"/>
      <charset val="129"/>
    </font>
    <font>
      <sz val="10"/>
      <color rgb="FF000000"/>
      <name val="Noto Sans KR"/>
      <family val="3"/>
      <charset val="129"/>
    </font>
    <font>
      <sz val="10"/>
      <color rgb="FF09090B"/>
      <name val="Noto Sans KR"/>
      <family val="3"/>
      <charset val="129"/>
    </font>
    <font>
      <sz val="8"/>
      <name val="Arial"/>
      <family val="3"/>
      <charset val="129"/>
      <scheme val="minor"/>
    </font>
    <font>
      <sz val="10"/>
      <name val="Noto Sans KR"/>
      <family val="3"/>
      <charset val="129"/>
    </font>
  </fonts>
  <fills count="18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D5A6BD"/>
        <bgColor rgb="FFD5A6BD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EAD1DC"/>
        <bgColor rgb="FFEAD1DC"/>
      </patternFill>
    </fill>
    <fill>
      <patternFill patternType="solid">
        <fgColor rgb="FFB4A7D6"/>
        <bgColor rgb="FFB4A7D6"/>
      </patternFill>
    </fill>
    <fill>
      <patternFill patternType="solid">
        <fgColor rgb="FFD9D2E9"/>
        <bgColor rgb="FFD9D2E9"/>
      </patternFill>
    </fill>
    <fill>
      <patternFill patternType="solid">
        <fgColor rgb="FFA2C4C9"/>
        <bgColor rgb="FFA2C4C9"/>
      </patternFill>
    </fill>
    <fill>
      <patternFill patternType="solid">
        <fgColor rgb="FFD0E0E3"/>
        <bgColor rgb="FFD0E0E3"/>
      </patternFill>
    </fill>
    <fill>
      <patternFill patternType="solid">
        <fgColor rgb="FFF9CB9C"/>
        <bgColor rgb="FFF9CB9C"/>
      </patternFill>
    </fill>
    <fill>
      <patternFill patternType="solid">
        <fgColor rgb="FFFCE5CD"/>
        <bgColor rgb="FFFCE5CD"/>
      </patternFill>
    </fill>
    <fill>
      <patternFill patternType="solid">
        <fgColor rgb="FFF4CCCC"/>
        <bgColor rgb="FFF4CCCC"/>
      </patternFill>
    </fill>
    <fill>
      <patternFill patternType="solid">
        <fgColor rgb="FFF6B26B"/>
        <bgColor rgb="FFF6B26B"/>
      </patternFill>
    </fill>
    <fill>
      <patternFill patternType="solid">
        <fgColor rgb="FF8E7CC3"/>
        <bgColor rgb="FF8E7CC3"/>
      </patternFill>
    </fill>
    <fill>
      <patternFill patternType="solid">
        <fgColor rgb="FFC27BA0"/>
        <bgColor rgb="FFC27BA0"/>
      </patternFill>
    </fill>
    <fill>
      <patternFill patternType="solid">
        <fgColor rgb="FFFFFFFF"/>
        <bgColor rgb="FFFFFFFF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9" fontId="1" fillId="0" borderId="1" xfId="0" applyNumberFormat="1" applyFont="1" applyBorder="1" applyAlignment="1">
      <alignment horizontal="center" vertical="center"/>
    </xf>
    <xf numFmtId="3" fontId="1" fillId="5" borderId="5" xfId="0" applyNumberFormat="1" applyFont="1" applyFill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3" fontId="1" fillId="5" borderId="6" xfId="0" applyNumberFormat="1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3" fontId="1" fillId="5" borderId="7" xfId="0" applyNumberFormat="1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/>
    </xf>
    <xf numFmtId="177" fontId="1" fillId="0" borderId="3" xfId="0" applyNumberFormat="1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3" fontId="1" fillId="5" borderId="9" xfId="0" applyNumberFormat="1" applyFont="1" applyFill="1" applyBorder="1" applyAlignment="1">
      <alignment horizontal="center" vertical="center"/>
    </xf>
    <xf numFmtId="9" fontId="1" fillId="0" borderId="3" xfId="0" applyNumberFormat="1" applyFont="1" applyBorder="1" applyAlignment="1">
      <alignment horizontal="center" vertical="center"/>
    </xf>
    <xf numFmtId="3" fontId="1" fillId="0" borderId="10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/>
    </xf>
    <xf numFmtId="3" fontId="2" fillId="11" borderId="3" xfId="0" applyNumberFormat="1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176" fontId="1" fillId="0" borderId="3" xfId="0" applyNumberFormat="1" applyFont="1" applyBorder="1" applyAlignment="1">
      <alignment horizontal="center"/>
    </xf>
    <xf numFmtId="3" fontId="1" fillId="0" borderId="4" xfId="0" applyNumberFormat="1" applyFont="1" applyBorder="1" applyAlignment="1">
      <alignment horizontal="center"/>
    </xf>
    <xf numFmtId="0" fontId="2" fillId="10" borderId="3" xfId="0" applyFont="1" applyFill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 vertical="center"/>
    </xf>
    <xf numFmtId="3" fontId="1" fillId="0" borderId="11" xfId="0" applyNumberFormat="1" applyFont="1" applyBorder="1" applyAlignment="1">
      <alignment horizontal="center" vertical="center"/>
    </xf>
    <xf numFmtId="3" fontId="1" fillId="0" borderId="13" xfId="0" applyNumberFormat="1" applyFont="1" applyBorder="1" applyAlignment="1">
      <alignment horizontal="center" vertical="center"/>
    </xf>
    <xf numFmtId="3" fontId="1" fillId="0" borderId="12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1" fillId="5" borderId="8" xfId="0" applyNumberFormat="1" applyFont="1" applyFill="1" applyBorder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10" fontId="1" fillId="0" borderId="0" xfId="0" applyNumberFormat="1" applyFont="1" applyAlignment="1">
      <alignment horizontal="center" vertical="center"/>
    </xf>
    <xf numFmtId="9" fontId="1" fillId="5" borderId="14" xfId="0" applyNumberFormat="1" applyFont="1" applyFill="1" applyBorder="1" applyAlignment="1">
      <alignment horizontal="center" vertical="center"/>
    </xf>
    <xf numFmtId="10" fontId="1" fillId="0" borderId="0" xfId="0" applyNumberFormat="1" applyFont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4" fillId="12" borderId="3" xfId="0" applyFont="1" applyFill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/>
    </xf>
    <xf numFmtId="3" fontId="6" fillId="0" borderId="0" xfId="0" applyNumberFormat="1" applyFont="1" applyAlignment="1">
      <alignment horizontal="center"/>
    </xf>
    <xf numFmtId="0" fontId="1" fillId="0" borderId="0" xfId="0" applyFont="1"/>
    <xf numFmtId="0" fontId="2" fillId="11" borderId="2" xfId="0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/>
    </xf>
    <xf numFmtId="0" fontId="2" fillId="11" borderId="3" xfId="0" applyFont="1" applyFill="1" applyBorder="1" applyAlignment="1">
      <alignment horizontal="center"/>
    </xf>
    <xf numFmtId="0" fontId="1" fillId="12" borderId="3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177" fontId="5" fillId="0" borderId="0" xfId="0" applyNumberFormat="1" applyFont="1" applyAlignment="1">
      <alignment horizontal="center"/>
    </xf>
    <xf numFmtId="177" fontId="4" fillId="0" borderId="0" xfId="0" applyNumberFormat="1" applyFont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3" fontId="1" fillId="0" borderId="15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10" fontId="8" fillId="0" borderId="0" xfId="0" applyNumberFormat="1" applyFont="1"/>
    <xf numFmtId="3" fontId="8" fillId="0" borderId="0" xfId="0" applyNumberFormat="1" applyFont="1"/>
    <xf numFmtId="0" fontId="9" fillId="0" borderId="0" xfId="0" applyFont="1" applyAlignment="1">
      <alignment horizontal="center" vertical="center"/>
    </xf>
    <xf numFmtId="0" fontId="10" fillId="14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15" borderId="3" xfId="0" applyFont="1" applyFill="1" applyBorder="1" applyAlignment="1">
      <alignment horizontal="center" vertical="center"/>
    </xf>
    <xf numFmtId="0" fontId="10" fillId="16" borderId="4" xfId="0" applyFont="1" applyFill="1" applyBorder="1" applyAlignment="1">
      <alignment horizontal="center" vertical="center"/>
    </xf>
    <xf numFmtId="0" fontId="10" fillId="11" borderId="3" xfId="0" applyFont="1" applyFill="1" applyBorder="1" applyAlignment="1">
      <alignment horizontal="center" vertical="center"/>
    </xf>
    <xf numFmtId="3" fontId="10" fillId="11" borderId="3" xfId="0" applyNumberFormat="1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3" fontId="10" fillId="7" borderId="3" xfId="0" applyNumberFormat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3" fontId="10" fillId="3" borderId="3" xfId="0" applyNumberFormat="1" applyFont="1" applyFill="1" applyBorder="1" applyAlignment="1">
      <alignment horizontal="center" vertical="center"/>
    </xf>
    <xf numFmtId="3" fontId="12" fillId="17" borderId="3" xfId="0" applyNumberFormat="1" applyFont="1" applyFill="1" applyBorder="1" applyAlignment="1">
      <alignment horizontal="center"/>
    </xf>
    <xf numFmtId="3" fontId="4" fillId="17" borderId="3" xfId="0" applyNumberFormat="1" applyFont="1" applyFill="1" applyBorder="1" applyAlignment="1">
      <alignment horizontal="center"/>
    </xf>
    <xf numFmtId="0" fontId="4" fillId="8" borderId="3" xfId="0" applyFont="1" applyFill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0" borderId="0" xfId="0" applyFont="1"/>
    <xf numFmtId="0" fontId="2" fillId="0" borderId="0" xfId="0" applyFont="1" applyAlignment="1">
      <alignment horizontal="center"/>
    </xf>
    <xf numFmtId="9" fontId="1" fillId="0" borderId="3" xfId="0" applyNumberFormat="1" applyFont="1" applyBorder="1" applyAlignment="1">
      <alignment horizontal="center"/>
    </xf>
    <xf numFmtId="177" fontId="6" fillId="0" borderId="3" xfId="0" applyNumberFormat="1" applyFont="1" applyBorder="1" applyAlignment="1">
      <alignment horizontal="center"/>
    </xf>
    <xf numFmtId="9" fontId="6" fillId="0" borderId="3" xfId="0" applyNumberFormat="1" applyFont="1" applyBorder="1" applyAlignment="1">
      <alignment horizontal="center"/>
    </xf>
    <xf numFmtId="179" fontId="1" fillId="0" borderId="0" xfId="0" applyNumberFormat="1" applyFont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13" borderId="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4" fillId="0" borderId="2" xfId="0" applyFont="1" applyBorder="1"/>
    <xf numFmtId="0" fontId="1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2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" fillId="13" borderId="11" xfId="0" applyFont="1" applyFill="1" applyBorder="1" applyAlignment="1">
      <alignment horizontal="center" vertical="center"/>
    </xf>
    <xf numFmtId="0" fontId="14" fillId="0" borderId="12" xfId="0" applyFont="1" applyBorder="1"/>
    <xf numFmtId="0" fontId="1" fillId="13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/>
    </xf>
    <xf numFmtId="0" fontId="1" fillId="12" borderId="11" xfId="0" applyFont="1" applyFill="1" applyBorder="1" applyAlignment="1">
      <alignment horizontal="center"/>
    </xf>
  </cellXfs>
  <cellStyles count="1">
    <cellStyle name="표준" xfId="0" builtinId="0"/>
  </cellStyles>
  <dxfs count="4">
    <dxf>
      <fill>
        <patternFill patternType="solid">
          <fgColor rgb="FFCFE2F3"/>
          <bgColor rgb="FFCFE2F3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CFE2F3"/>
          <bgColor rgb="FFCFE2F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1001"/>
  <sheetViews>
    <sheetView tabSelected="1" workbookViewId="0">
      <selection activeCell="J10" sqref="J10"/>
    </sheetView>
  </sheetViews>
  <sheetFormatPr defaultColWidth="12.5703125" defaultRowHeight="15.75" customHeight="1"/>
  <cols>
    <col min="1" max="1" width="2.7109375" style="96" customWidth="1"/>
    <col min="2" max="4" width="11.7109375" style="96" customWidth="1"/>
    <col min="5" max="5" width="14.7109375" style="96" customWidth="1"/>
    <col min="6" max="6" width="18.7109375" style="96" customWidth="1"/>
    <col min="7" max="8" width="11.7109375" style="96" customWidth="1"/>
    <col min="9" max="9" width="2.7109375" style="96" customWidth="1"/>
    <col min="10" max="11" width="22.7109375" style="96" customWidth="1"/>
    <col min="12" max="18" width="12.5703125" style="96" customWidth="1"/>
    <col min="19" max="19" width="12.5703125" style="96" hidden="1" customWidth="1"/>
    <col min="20" max="20" width="12.5703125" style="96" hidden="1"/>
    <col min="21" max="16384" width="12.5703125" style="96"/>
  </cols>
  <sheetData>
    <row r="1" spans="1:25" ht="16.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>
      <c r="A2" s="1"/>
      <c r="B2" s="106" t="s">
        <v>0</v>
      </c>
      <c r="C2" s="107"/>
      <c r="D2" s="2" t="s">
        <v>1</v>
      </c>
      <c r="E2" s="3" t="s">
        <v>2</v>
      </c>
      <c r="F2" s="2" t="s">
        <v>3</v>
      </c>
      <c r="G2" s="2" t="s">
        <v>4</v>
      </c>
      <c r="H2" s="2" t="s">
        <v>5</v>
      </c>
      <c r="I2" s="1"/>
      <c r="J2" s="4" t="s">
        <v>6</v>
      </c>
      <c r="K2" s="5" t="s">
        <v>7</v>
      </c>
      <c r="L2" s="7"/>
      <c r="M2" s="7"/>
      <c r="N2" s="7"/>
      <c r="O2" s="7"/>
      <c r="P2" s="7"/>
      <c r="Q2" s="7"/>
      <c r="R2" s="7"/>
      <c r="S2" s="7"/>
      <c r="T2" s="1"/>
      <c r="U2" s="1"/>
      <c r="V2" s="1"/>
      <c r="W2" s="1"/>
      <c r="X2" s="1"/>
      <c r="Y2" s="1"/>
    </row>
    <row r="3" spans="1:25" ht="15.75" customHeight="1">
      <c r="A3" s="1"/>
      <c r="B3" s="108" t="s">
        <v>8</v>
      </c>
      <c r="C3" s="107"/>
      <c r="D3" s="8">
        <v>0.5</v>
      </c>
      <c r="E3" s="9">
        <v>500000</v>
      </c>
      <c r="F3" s="10">
        <f>IFERROR((VLOOKUP(K5, '경험치 정보'!H3:I42, 2, 0)*'경험치 정보'!L22*K7*240+VLOOKUP(K5, '경험치 정보'!H3:I42, 2, 0)*10*190*D13+VLOOKUP(K5, '경험치 정보'!H3:I42, 2, 0)*200*190*D14)*D3, "입력값 확인 필요")</f>
        <v>49775098800</v>
      </c>
      <c r="G3" s="11">
        <f t="shared" ref="G3:G10" si="0">IFERROR(F3/E3, "입력값 확인 필요")</f>
        <v>99550.1976</v>
      </c>
      <c r="H3" s="12">
        <f>IFERROR(G3/G33, "입력값 확인 필요")</f>
        <v>27.208987192683445</v>
      </c>
      <c r="I3" s="1"/>
      <c r="J3" s="13" t="s">
        <v>9</v>
      </c>
      <c r="K3" s="9">
        <v>2420</v>
      </c>
      <c r="L3" s="7"/>
      <c r="M3" s="7"/>
      <c r="N3" s="7"/>
      <c r="O3" s="7"/>
      <c r="P3" s="7"/>
      <c r="Q3" s="7"/>
      <c r="R3" s="7"/>
      <c r="S3" s="7"/>
      <c r="T3" s="1"/>
      <c r="U3" s="1"/>
      <c r="V3" s="1"/>
      <c r="W3" s="1"/>
      <c r="X3" s="1"/>
      <c r="Y3" s="1"/>
    </row>
    <row r="4" spans="1:25" ht="15.75" customHeight="1">
      <c r="A4" s="1"/>
      <c r="B4" s="108" t="s">
        <v>10</v>
      </c>
      <c r="C4" s="107"/>
      <c r="D4" s="8">
        <v>0.7</v>
      </c>
      <c r="E4" s="14">
        <v>6000000</v>
      </c>
      <c r="F4" s="10">
        <f>IFERROR((VLOOKUP(K5, '경험치 정보'!H3:I42, 2, 0)*'경험치 정보'!L22*K7*240+VLOOKUP(K5, '경험치 정보'!H3:I42, 2, 0)*10*190*D13+VLOOKUP(K5, '경험치 정보'!H3:I42, 2, 0)*200*190*D14)*D4, "입력값 확인 필요")</f>
        <v>69685138320</v>
      </c>
      <c r="G4" s="11">
        <f t="shared" si="0"/>
        <v>11614.18972</v>
      </c>
      <c r="H4" s="12">
        <f>IFERROR(G4/G33, "입력값 확인 필요")</f>
        <v>3.174381839146402</v>
      </c>
      <c r="I4" s="1"/>
      <c r="J4" s="13" t="s">
        <v>11</v>
      </c>
      <c r="K4" s="15">
        <v>296</v>
      </c>
      <c r="L4" s="7"/>
      <c r="M4" s="7"/>
      <c r="N4" s="7"/>
      <c r="O4" s="7"/>
      <c r="P4" s="7"/>
      <c r="Q4" s="7"/>
      <c r="R4" s="7"/>
      <c r="S4" s="7"/>
      <c r="T4" s="1"/>
      <c r="U4" s="1"/>
      <c r="V4" s="1"/>
      <c r="W4" s="1"/>
      <c r="X4" s="1"/>
      <c r="Y4" s="1"/>
    </row>
    <row r="5" spans="1:25" ht="15.75" customHeight="1">
      <c r="A5" s="1"/>
      <c r="B5" s="108" t="s">
        <v>12</v>
      </c>
      <c r="C5" s="107"/>
      <c r="D5" s="8">
        <v>1</v>
      </c>
      <c r="E5" s="14">
        <v>60000000</v>
      </c>
      <c r="F5" s="10">
        <f>IFERROR((VLOOKUP(K5, '경험치 정보'!H3:I42, 2, 0)*'경험치 정보'!L22*K7*240+VLOOKUP(K5, '경험치 정보'!H3:I42, 2, 0)*10*190*D13+VLOOKUP(K5, '경험치 정보'!H3:I42, 2, 0)*200*190*D14)*D5, "입력값 확인 필요")</f>
        <v>99550197600</v>
      </c>
      <c r="G5" s="11">
        <f t="shared" si="0"/>
        <v>1659.1699599999999</v>
      </c>
      <c r="H5" s="12">
        <f>IFERROR(G5/G33, "입력값 확인 필요")</f>
        <v>0.45348311987805739</v>
      </c>
      <c r="I5" s="1"/>
      <c r="J5" s="13" t="s">
        <v>13</v>
      </c>
      <c r="K5" s="15">
        <v>297</v>
      </c>
      <c r="L5" s="7"/>
      <c r="M5" s="7"/>
      <c r="N5" s="7"/>
      <c r="O5" s="7"/>
      <c r="P5" s="7"/>
      <c r="Q5" s="7"/>
      <c r="R5" s="7"/>
      <c r="S5" s="7"/>
      <c r="T5" s="1"/>
      <c r="U5" s="1"/>
      <c r="V5" s="1"/>
      <c r="W5" s="1"/>
      <c r="X5" s="1"/>
      <c r="Y5" s="1"/>
    </row>
    <row r="6" spans="1:25" ht="15.75" customHeight="1">
      <c r="A6" s="1"/>
      <c r="B6" s="108" t="s">
        <v>14</v>
      </c>
      <c r="C6" s="107"/>
      <c r="D6" s="8">
        <v>2</v>
      </c>
      <c r="E6" s="14">
        <v>65000000</v>
      </c>
      <c r="F6" s="10">
        <f>IFERROR((VLOOKUP(K5, '경험치 정보'!H3:I42, 2, 0)*'경험치 정보'!L22*K7*240+VLOOKUP(K5, '경험치 정보'!H3:I42, 2, 0)*10*190*D13+VLOOKUP(K5, '경험치 정보'!H3:I42, 2, 0)*200*190*D14)*D6, "입력값 확인 필요")</f>
        <v>199100395200</v>
      </c>
      <c r="G6" s="11">
        <f t="shared" si="0"/>
        <v>3063.083003076923</v>
      </c>
      <c r="H6" s="12">
        <f>IFERROR(G6/G33, "입력값 확인 필요")</f>
        <v>0.83719960592872134</v>
      </c>
      <c r="I6" s="1"/>
      <c r="J6" s="13" t="s">
        <v>15</v>
      </c>
      <c r="K6" s="15">
        <v>10</v>
      </c>
      <c r="L6" s="7"/>
      <c r="M6" s="7"/>
      <c r="N6" s="7"/>
      <c r="O6" s="7"/>
      <c r="P6" s="7"/>
      <c r="Q6" s="7"/>
      <c r="R6" s="7"/>
      <c r="S6" s="7"/>
      <c r="T6" s="1"/>
      <c r="U6" s="1"/>
      <c r="V6" s="1"/>
      <c r="W6" s="1"/>
      <c r="X6" s="1"/>
      <c r="Y6" s="1"/>
    </row>
    <row r="7" spans="1:25" ht="15.75" customHeight="1">
      <c r="A7" s="1"/>
      <c r="B7" s="108" t="s">
        <v>16</v>
      </c>
      <c r="C7" s="107"/>
      <c r="D7" s="8">
        <v>3</v>
      </c>
      <c r="E7" s="14">
        <v>85000000</v>
      </c>
      <c r="F7" s="10">
        <f>IFERROR((VLOOKUP(K5, '경험치 정보'!H3:I42, 2, 0)*'경험치 정보'!L22*K7*240+VLOOKUP(K5, '경험치 정보'!H3:I42, 2, 0)*10*190*D13+VLOOKUP(K5, '경험치 정보'!H3:I42, 2, 0)*200*190*D14)*D7, "입력값 확인 필요")</f>
        <v>298650592800</v>
      </c>
      <c r="G7" s="11">
        <f t="shared" si="0"/>
        <v>3513.536385882353</v>
      </c>
      <c r="H7" s="12">
        <f>IFERROR(G7/G33, "입력값 확인 필요")</f>
        <v>0.96031719503588631</v>
      </c>
      <c r="I7" s="1"/>
      <c r="J7" s="13" t="s">
        <v>17</v>
      </c>
      <c r="K7" s="16">
        <v>40</v>
      </c>
      <c r="L7" s="7"/>
      <c r="M7" s="7"/>
      <c r="N7" s="7"/>
      <c r="O7" s="7"/>
      <c r="P7" s="7"/>
      <c r="Q7" s="7"/>
      <c r="R7" s="7"/>
      <c r="S7" s="7"/>
      <c r="T7" s="1"/>
      <c r="U7" s="1"/>
      <c r="V7" s="1"/>
      <c r="W7" s="1"/>
      <c r="X7" s="1"/>
      <c r="Y7" s="1"/>
    </row>
    <row r="8" spans="1:25" ht="15.75" customHeight="1">
      <c r="A8" s="1"/>
      <c r="B8" s="108" t="s">
        <v>18</v>
      </c>
      <c r="C8" s="107"/>
      <c r="D8" s="8">
        <v>0.1</v>
      </c>
      <c r="E8" s="14">
        <v>1300000</v>
      </c>
      <c r="F8" s="10">
        <f>IFERROR((VLOOKUP(K5, '경험치 정보'!H3:I42, 2, 0)*'경험치 정보'!L22*K7*240+VLOOKUP(K5, '경험치 정보'!H3:I42, 2, 0)*10*190*D13+VLOOKUP(K5, '경험치 정보'!H3:I42, 2, 0)*200*190*D14)*D8, "입력값 확인 필요")</f>
        <v>9955019760</v>
      </c>
      <c r="G8" s="11">
        <f t="shared" si="0"/>
        <v>7657.7075076923074</v>
      </c>
      <c r="H8" s="12">
        <f>IFERROR(G8/G33, "입력값 확인 필요")</f>
        <v>2.0929990148218036</v>
      </c>
      <c r="I8" s="1"/>
      <c r="L8" s="7"/>
      <c r="M8" s="7"/>
      <c r="N8" s="7"/>
      <c r="O8" s="7"/>
      <c r="P8" s="7"/>
      <c r="Q8" s="7"/>
      <c r="R8" s="7"/>
      <c r="S8" s="7"/>
      <c r="T8" s="1"/>
      <c r="U8" s="1"/>
      <c r="V8" s="1"/>
      <c r="W8" s="1"/>
      <c r="X8" s="1"/>
      <c r="Y8" s="1"/>
    </row>
    <row r="9" spans="1:25" ht="15.75" customHeight="1">
      <c r="A9" s="1"/>
      <c r="B9" s="108" t="s">
        <v>19</v>
      </c>
      <c r="C9" s="107"/>
      <c r="D9" s="8">
        <v>0.2</v>
      </c>
      <c r="E9" s="14">
        <v>5630000</v>
      </c>
      <c r="F9" s="10">
        <f>IFERROR((VLOOKUP(K5, '경험치 정보'!H3:I42, 2, 0)*'경험치 정보'!L22*K7*240+VLOOKUP(K5, '경험치 정보'!H3:I42, 2, 0)*10*190*D13+VLOOKUP(K5, '경험치 정보'!H3:I42, 2, 0)*200*190*D14)*D9, "입력값 확인 필요")</f>
        <v>19910039520</v>
      </c>
      <c r="G9" s="11">
        <f t="shared" si="0"/>
        <v>3536.4190976909413</v>
      </c>
      <c r="H9" s="12">
        <f>IFERROR(G9/G33, "입력값 확인 필요")</f>
        <v>0.96657148108999802</v>
      </c>
      <c r="I9" s="1"/>
      <c r="J9" s="17" t="s">
        <v>20</v>
      </c>
      <c r="K9" s="17" t="s">
        <v>5</v>
      </c>
      <c r="L9" s="7"/>
      <c r="M9" s="7"/>
      <c r="N9" s="18"/>
      <c r="O9" s="18"/>
      <c r="P9" s="18"/>
      <c r="Q9" s="7"/>
      <c r="R9" s="7"/>
      <c r="S9" s="17" t="s">
        <v>20</v>
      </c>
      <c r="T9" s="19" t="s">
        <v>5</v>
      </c>
      <c r="U9" s="1"/>
      <c r="V9" s="1"/>
      <c r="W9" s="1"/>
      <c r="X9" s="1"/>
      <c r="Y9" s="1"/>
    </row>
    <row r="10" spans="1:25" ht="15.75" customHeight="1">
      <c r="A10" s="1"/>
      <c r="B10" s="108" t="s">
        <v>21</v>
      </c>
      <c r="C10" s="107"/>
      <c r="D10" s="8">
        <v>0.2</v>
      </c>
      <c r="E10" s="20">
        <v>5000000</v>
      </c>
      <c r="F10" s="10">
        <f>IFERROR((VLOOKUP(K5, '경험치 정보'!H3:I42, 2, 0)*'경험치 정보'!L22*K7*240+VLOOKUP(K5, '경험치 정보'!H3:I42, 2, 0)*10*190*D13+VLOOKUP(K5, '경험치 정보'!H3:I42, 2, 0)*200*190*D14)*D10, "입력값 확인 필요")</f>
        <v>19910039520</v>
      </c>
      <c r="G10" s="11">
        <f t="shared" si="0"/>
        <v>3982.0079040000001</v>
      </c>
      <c r="H10" s="12">
        <f>IFERROR(G10/G33, "입력값 확인 필요")</f>
        <v>1.0883594877073379</v>
      </c>
      <c r="I10" s="1"/>
      <c r="J10" s="21" t="str" cm="1">
        <f t="array" ref="J10:K30">_xlfn._xlws.SORT(S10:T30,2,-1)</f>
        <v>추가 경험치 50%</v>
      </c>
      <c r="K10" s="22">
        <v>27.208987192683445</v>
      </c>
      <c r="L10" s="7"/>
      <c r="M10" s="7"/>
      <c r="N10" s="23"/>
      <c r="O10" s="35"/>
      <c r="P10" s="24"/>
      <c r="Q10" s="7"/>
      <c r="R10" s="7"/>
      <c r="S10" s="25" t="str">
        <f>$B$3</f>
        <v>추가 경험치 50%</v>
      </c>
      <c r="T10" s="12">
        <f>$H$3</f>
        <v>27.208987192683445</v>
      </c>
      <c r="U10" s="1"/>
      <c r="V10" s="1"/>
      <c r="W10" s="1"/>
      <c r="X10" s="1"/>
      <c r="Y10" s="1"/>
    </row>
    <row r="11" spans="1:25" ht="15.75" customHeight="1">
      <c r="A11" s="1"/>
      <c r="B11" s="7"/>
      <c r="C11" s="7"/>
      <c r="D11" s="7"/>
      <c r="E11" s="7"/>
      <c r="F11" s="7"/>
      <c r="G11" s="7"/>
      <c r="H11" s="7"/>
      <c r="I11" s="1"/>
      <c r="J11" s="25" t="str">
        <v>악몽선경 0→1단계</v>
      </c>
      <c r="K11" s="12">
        <v>4.5913562078416259</v>
      </c>
      <c r="L11" s="7"/>
      <c r="M11" s="7"/>
      <c r="N11" s="23"/>
      <c r="O11" s="35"/>
      <c r="P11" s="24"/>
      <c r="Q11" s="1"/>
      <c r="R11" s="7"/>
      <c r="S11" s="25" t="str">
        <f>$B$30</f>
        <v>악몽선경 0→1단계</v>
      </c>
      <c r="T11" s="12">
        <f>$H$30</f>
        <v>4.5913562078416259</v>
      </c>
      <c r="U11" s="1"/>
      <c r="V11" s="1"/>
      <c r="W11" s="1"/>
      <c r="X11" s="1"/>
      <c r="Y11" s="1"/>
    </row>
    <row r="12" spans="1:25" ht="15.75" customHeight="1">
      <c r="A12" s="1"/>
      <c r="B12" s="109" t="s">
        <v>22</v>
      </c>
      <c r="C12" s="107"/>
      <c r="D12" s="5" t="s">
        <v>23</v>
      </c>
      <c r="E12" s="7"/>
      <c r="F12" s="7"/>
      <c r="G12" s="7"/>
      <c r="H12" s="7"/>
      <c r="I12" s="1"/>
      <c r="J12" s="21" t="str">
        <v>메카베리 농장 입장권</v>
      </c>
      <c r="K12" s="22">
        <v>4.5157897078803213</v>
      </c>
      <c r="L12" s="7"/>
      <c r="M12" s="7"/>
      <c r="N12" s="23"/>
      <c r="O12" s="35"/>
      <c r="P12" s="24"/>
      <c r="Q12" s="1"/>
      <c r="R12" s="7"/>
      <c r="S12" s="25" t="str">
        <f>$B$35</f>
        <v>악몽의 메아리</v>
      </c>
      <c r="T12" s="12">
        <f>$H$35</f>
        <v>3.527529843650743</v>
      </c>
      <c r="U12" s="1"/>
      <c r="V12" s="1"/>
      <c r="W12" s="1"/>
      <c r="X12" s="1"/>
      <c r="Y12" s="1"/>
    </row>
    <row r="13" spans="1:25" ht="15.75" customHeight="1">
      <c r="A13" s="1"/>
      <c r="B13" s="110" t="s">
        <v>25</v>
      </c>
      <c r="C13" s="107"/>
      <c r="D13" s="26">
        <v>3</v>
      </c>
      <c r="E13" s="7"/>
      <c r="F13" s="27"/>
      <c r="G13" s="111" t="s">
        <v>26</v>
      </c>
      <c r="H13" s="112"/>
      <c r="I13" s="1"/>
      <c r="J13" s="21" t="str">
        <v>사냥 칭호</v>
      </c>
      <c r="K13" s="22">
        <v>3.6592353388647534</v>
      </c>
      <c r="L13" s="18"/>
      <c r="M13" s="28"/>
      <c r="N13" s="23"/>
      <c r="O13" s="35"/>
      <c r="P13" s="24"/>
      <c r="Q13" s="1"/>
      <c r="R13" s="7"/>
      <c r="S13" s="25" t="str">
        <f>$B$32</f>
        <v>몬스터파크(탈라하트)</v>
      </c>
      <c r="T13" s="12">
        <f>$H$32</f>
        <v>3.5781779408402468</v>
      </c>
      <c r="U13" s="1"/>
      <c r="V13" s="1"/>
      <c r="W13" s="1"/>
      <c r="X13" s="1"/>
      <c r="Y13" s="1"/>
    </row>
    <row r="14" spans="1:25" ht="15.75" customHeight="1">
      <c r="A14" s="1"/>
      <c r="B14" s="110" t="s">
        <v>28</v>
      </c>
      <c r="C14" s="107"/>
      <c r="D14" s="16">
        <v>0</v>
      </c>
      <c r="E14" s="7"/>
      <c r="F14" s="7"/>
      <c r="G14" s="7"/>
      <c r="H14" s="7"/>
      <c r="I14" s="1"/>
      <c r="J14" s="21" t="str">
        <v>몬스터파크(탈라하트)</v>
      </c>
      <c r="K14" s="22">
        <v>3.5781779408402468</v>
      </c>
      <c r="L14" s="7"/>
      <c r="M14" s="7"/>
      <c r="N14" s="23"/>
      <c r="O14" s="35"/>
      <c r="P14" s="24"/>
      <c r="Q14" s="1"/>
      <c r="R14" s="7"/>
      <c r="S14" s="25" t="str">
        <f>$B$17</f>
        <v>사냥 칭호</v>
      </c>
      <c r="T14" s="12">
        <f>$H$17</f>
        <v>3.6592353388647534</v>
      </c>
      <c r="U14" s="1"/>
      <c r="V14" s="1"/>
      <c r="W14" s="1"/>
      <c r="X14" s="1"/>
      <c r="Y14" s="1"/>
    </row>
    <row r="15" spans="1:25" ht="15.75" customHeight="1">
      <c r="A15" s="1"/>
      <c r="B15" s="7"/>
      <c r="C15" s="7"/>
      <c r="D15" s="7"/>
      <c r="E15" s="7"/>
      <c r="F15" s="7"/>
      <c r="G15" s="7"/>
      <c r="H15" s="7"/>
      <c r="I15" s="1"/>
      <c r="J15" s="21" t="str">
        <v>악몽의 메아리</v>
      </c>
      <c r="K15" s="22">
        <v>3.527529843650743</v>
      </c>
      <c r="L15" s="7"/>
      <c r="M15" s="7"/>
      <c r="N15" s="23"/>
      <c r="O15" s="35"/>
      <c r="P15" s="24"/>
      <c r="Q15" s="1"/>
      <c r="R15" s="7"/>
      <c r="S15" s="25" t="str">
        <f>$B$21</f>
        <v>혈맹의 반지(메포)</v>
      </c>
      <c r="T15" s="12">
        <f>$H$21</f>
        <v>2.4368721153826387</v>
      </c>
      <c r="U15" s="1"/>
      <c r="V15" s="1"/>
      <c r="W15" s="1"/>
      <c r="X15" s="1"/>
      <c r="Y15" s="1"/>
    </row>
    <row r="16" spans="1:25" ht="16.5">
      <c r="A16" s="1"/>
      <c r="B16" s="113" t="s">
        <v>30</v>
      </c>
      <c r="C16" s="107"/>
      <c r="D16" s="29" t="s">
        <v>1</v>
      </c>
      <c r="E16" s="30" t="s">
        <v>2</v>
      </c>
      <c r="F16" s="29" t="s">
        <v>3</v>
      </c>
      <c r="G16" s="29" t="s">
        <v>4</v>
      </c>
      <c r="H16" s="29" t="s">
        <v>5</v>
      </c>
      <c r="I16" s="1"/>
      <c r="J16" s="21" t="str">
        <v>혈맹의 반지(메포)</v>
      </c>
      <c r="K16" s="22">
        <v>2.4368721153826387</v>
      </c>
      <c r="L16" s="7"/>
      <c r="M16" s="7"/>
      <c r="N16" s="23"/>
      <c r="O16" s="35"/>
      <c r="P16" s="24"/>
      <c r="Q16" s="1"/>
      <c r="R16" s="7"/>
      <c r="S16" s="25" t="str">
        <f>$B$18</f>
        <v>혈맹의 반지(메소)</v>
      </c>
      <c r="T16" s="12">
        <f>$H$18</f>
        <v>1.8753581111681861</v>
      </c>
      <c r="U16" s="1"/>
      <c r="V16" s="1"/>
      <c r="W16" s="1"/>
      <c r="X16" s="1"/>
      <c r="Y16" s="1"/>
    </row>
    <row r="17" spans="1:25" ht="15.75" customHeight="1">
      <c r="A17" s="1"/>
      <c r="B17" s="114" t="s">
        <v>27</v>
      </c>
      <c r="C17" s="107"/>
      <c r="D17" s="8">
        <v>1</v>
      </c>
      <c r="E17" s="9">
        <v>1640000000</v>
      </c>
      <c r="F17" s="10">
        <f>IFERROR((VLOOKUP(K5, '경험치 정보'!H3:I42, 2, 0)*'경험치 정보'!L22*K7*240*K6+VLOOKUP(K5, '경험치 정보'!H3:I42, 2, 0)*10*190*D26+VLOOKUP(K5, '경험치 정보'!H3:I42, 2, 0)*200*190*D27)*D17*30, "입력값 확인 필요")</f>
        <v>21956541840000</v>
      </c>
      <c r="G17" s="11">
        <f t="shared" ref="G17:G23" si="1">IFERROR(F17/E17, "입력값 확인 필요")</f>
        <v>13388.135268292683</v>
      </c>
      <c r="H17" s="12">
        <f>IFERROR(G17/G33, "입력값 확인 필요")</f>
        <v>3.6592353388647534</v>
      </c>
      <c r="I17" s="1"/>
      <c r="J17" s="21" t="str">
        <v>소경축비</v>
      </c>
      <c r="K17" s="22">
        <v>2.0929990148218036</v>
      </c>
      <c r="L17" s="7"/>
      <c r="M17" s="7"/>
      <c r="N17" s="23"/>
      <c r="O17" s="35"/>
      <c r="P17" s="24"/>
      <c r="Q17" s="1"/>
      <c r="R17" s="7"/>
      <c r="S17" s="25" t="str">
        <f>$B$8</f>
        <v>소경축비</v>
      </c>
      <c r="T17" s="12">
        <f>$H$8</f>
        <v>2.0929990148218036</v>
      </c>
      <c r="U17" s="1"/>
      <c r="V17" s="1"/>
      <c r="W17" s="1"/>
      <c r="X17" s="1"/>
      <c r="Y17" s="1"/>
    </row>
    <row r="18" spans="1:25" ht="15.75" customHeight="1">
      <c r="A18" s="1"/>
      <c r="B18" s="114" t="s">
        <v>32</v>
      </c>
      <c r="C18" s="107"/>
      <c r="D18" s="8">
        <v>0.1</v>
      </c>
      <c r="E18" s="14">
        <v>320000000</v>
      </c>
      <c r="F18" s="10">
        <f>IFERROR((VLOOKUP(K5, '경험치 정보'!H3:I42, 2, 0)*'경험치 정보'!L22*K7*240*K6+VLOOKUP(K5, '경험치 정보'!H3:I42, 2, 0)*10*190*D26+VLOOKUP(K5, '경험치 정보'!H3:I42, 2, 0)*200*190*D27)*D18*30, "입력값 확인 필요")</f>
        <v>2195654184000</v>
      </c>
      <c r="G18" s="11">
        <f t="shared" si="1"/>
        <v>6861.4193249999998</v>
      </c>
      <c r="H18" s="12">
        <f>IFERROR(G18/G33, "입력값 확인 필요")</f>
        <v>1.8753581111681861</v>
      </c>
      <c r="I18" s="1"/>
      <c r="J18" s="21" t="str">
        <v>혈맹의 반지(메소)</v>
      </c>
      <c r="K18" s="22">
        <v>1.8753581111681861</v>
      </c>
      <c r="L18" s="7"/>
      <c r="M18" s="7"/>
      <c r="N18" s="23"/>
      <c r="O18" s="35"/>
      <c r="P18" s="24"/>
      <c r="Q18" s="1"/>
      <c r="R18" s="7"/>
      <c r="S18" s="25" t="str">
        <f>$B$10</f>
        <v>아즈모스 영약</v>
      </c>
      <c r="T18" s="12">
        <f>$H$10</f>
        <v>1.0883594877073379</v>
      </c>
      <c r="U18" s="1"/>
      <c r="V18" s="1"/>
      <c r="W18" s="1"/>
      <c r="X18" s="1"/>
      <c r="Y18" s="1"/>
    </row>
    <row r="19" spans="1:25" ht="15.75" customHeight="1">
      <c r="A19" s="1"/>
      <c r="B19" s="114" t="s">
        <v>33</v>
      </c>
      <c r="C19" s="107"/>
      <c r="D19" s="8">
        <v>0.15</v>
      </c>
      <c r="E19" s="31">
        <v>870000000</v>
      </c>
      <c r="F19" s="10">
        <f>IFERROR((VLOOKUP(K5, '경험치 정보'!H3:I42, 2, 0)*'경험치 정보'!L22*K7*240*K6+VLOOKUP(K5, '경험치 정보'!H3:I42, 2, 0)*10*190*D26+VLOOKUP(K5, '경험치 정보'!H3:I42, 2, 0)*200*190*D27)*D19*30, "입력값 확인 필요")</f>
        <v>3293481276000</v>
      </c>
      <c r="G19" s="11">
        <f t="shared" si="1"/>
        <v>3785.6106620689657</v>
      </c>
      <c r="H19" s="12">
        <f>IFERROR(G19/G33, "입력값 확인 필요")</f>
        <v>1.0346803371962408</v>
      </c>
      <c r="I19" s="1"/>
      <c r="J19" s="25" t="str">
        <v>악몽선경 1→2단계</v>
      </c>
      <c r="K19" s="12">
        <v>1.1819386822840237</v>
      </c>
      <c r="L19" s="7"/>
      <c r="M19" s="7"/>
      <c r="N19" s="23"/>
      <c r="O19" s="35"/>
      <c r="P19" s="24"/>
      <c r="Q19" s="1"/>
      <c r="R19" s="7"/>
      <c r="S19" s="25" t="str">
        <f>$B$31</f>
        <v>악몽선경 1→2단계</v>
      </c>
      <c r="T19" s="12">
        <f>$H$31</f>
        <v>1.1819386822840237</v>
      </c>
      <c r="U19" s="1"/>
      <c r="V19" s="1"/>
      <c r="W19" s="1"/>
      <c r="X19" s="1"/>
      <c r="Y19" s="1"/>
    </row>
    <row r="20" spans="1:25" ht="15.75" customHeight="1">
      <c r="A20" s="1"/>
      <c r="B20" s="114" t="s">
        <v>34</v>
      </c>
      <c r="C20" s="107"/>
      <c r="D20" s="8">
        <v>0.3</v>
      </c>
      <c r="E20" s="20">
        <v>2000000000</v>
      </c>
      <c r="F20" s="10">
        <f>IFERROR((VLOOKUP(K5, '경험치 정보'!H3:I42, 2, 0)*'경험치 정보'!L22*K7*240*K6+VLOOKUP(K5, '경험치 정보'!H3:I42, 2, 0)*10*190*D26+VLOOKUP(K5, '경험치 정보'!H3:I42, 2, 0)*200*190*D27)*D20*30, "입력값 확인 필요")</f>
        <v>6586962552000</v>
      </c>
      <c r="G20" s="11">
        <f t="shared" si="1"/>
        <v>3293.481276</v>
      </c>
      <c r="H20" s="12">
        <f>IFERROR(G20/G33, "입력값 확인 필요")</f>
        <v>0.90017189336072934</v>
      </c>
      <c r="I20" s="1"/>
      <c r="J20" s="21" t="str">
        <v>아즈모스 영약</v>
      </c>
      <c r="K20" s="22">
        <v>1.0883594877073379</v>
      </c>
      <c r="L20" s="7"/>
      <c r="M20" s="7"/>
      <c r="N20" s="23"/>
      <c r="O20" s="35"/>
      <c r="P20" s="24"/>
      <c r="Q20" s="1"/>
      <c r="R20" s="7"/>
      <c r="S20" s="25" t="str">
        <f>$B$33</f>
        <v>VIP 사우나</v>
      </c>
      <c r="T20" s="12">
        <f>$H$33</f>
        <v>1</v>
      </c>
      <c r="U20" s="1"/>
      <c r="V20" s="1"/>
      <c r="W20" s="1"/>
      <c r="X20" s="1"/>
      <c r="Y20" s="1"/>
    </row>
    <row r="21" spans="1:25" ht="16.5">
      <c r="A21" s="1"/>
      <c r="B21" s="114" t="s">
        <v>31</v>
      </c>
      <c r="C21" s="107"/>
      <c r="D21" s="32">
        <v>0.1</v>
      </c>
      <c r="E21" s="33">
        <f>5900/0.99/K3*100000000</f>
        <v>246264295.8510727</v>
      </c>
      <c r="F21" s="34">
        <f>IFERROR((VLOOKUP(K5, '경험치 정보'!H3:I42, 2, 0)*'경험치 정보'!L22*K7*240*K6+VLOOKUP(K5, '경험치 정보'!H3:I42, 2, 0)*10*190*D26+VLOOKUP(K5, '경험치 정보'!H3:I42, 2, 0)*200*190*D27)*D21*30, "입력값 확인 필요")</f>
        <v>2195654184000</v>
      </c>
      <c r="G21" s="11">
        <f t="shared" si="1"/>
        <v>8915.8445661477963</v>
      </c>
      <c r="H21" s="12">
        <f>IFERROR(G21/G33, "입력값 확인 필요")</f>
        <v>2.4368721153826387</v>
      </c>
      <c r="I21" s="1"/>
      <c r="J21" s="21" t="str">
        <v>부스트링(메소)</v>
      </c>
      <c r="K21" s="22">
        <v>1.0346803371962408</v>
      </c>
      <c r="L21" s="7"/>
      <c r="M21" s="28"/>
      <c r="N21" s="23"/>
      <c r="O21" s="35"/>
      <c r="P21" s="24"/>
      <c r="Q21" s="1"/>
      <c r="R21" s="7"/>
      <c r="S21" s="25" t="str">
        <f>$B$19</f>
        <v>부스트링(메소)</v>
      </c>
      <c r="T21" s="12">
        <f>$H$19</f>
        <v>1.0346803371962408</v>
      </c>
      <c r="U21" s="1"/>
      <c r="V21" s="1"/>
      <c r="W21" s="1"/>
      <c r="X21" s="1"/>
      <c r="Y21" s="1"/>
    </row>
    <row r="22" spans="1:25" ht="16.5">
      <c r="A22" s="1"/>
      <c r="B22" s="114" t="s">
        <v>35</v>
      </c>
      <c r="C22" s="107"/>
      <c r="D22" s="32">
        <v>0.15</v>
      </c>
      <c r="E22" s="34">
        <f>29900/0.99/K3*100000000</f>
        <v>1248017363.7198429</v>
      </c>
      <c r="F22" s="34">
        <f>IFERROR((VLOOKUP(K5, '경험치 정보'!H3:I42, 2, 0)*'경험치 정보'!L22*K7*240*K6+VLOOKUP(K5, '경험치 정보'!H3:I42, 2, 0)*10*190*D26+VLOOKUP(K5, '경험치 정보'!H3:I42, 2, 0)*200*190*D27)*D22*30, "입력값 확인 필요")</f>
        <v>3293481276000</v>
      </c>
      <c r="G22" s="11">
        <f t="shared" si="1"/>
        <v>2638.9707160671574</v>
      </c>
      <c r="H22" s="12">
        <f>IFERROR(G22/G33, "입력값 확인 필요")</f>
        <v>0.72128154585740312</v>
      </c>
      <c r="I22" s="1"/>
      <c r="J22" s="25" t="str">
        <v>VIP 사우나</v>
      </c>
      <c r="K22" s="12">
        <v>1</v>
      </c>
      <c r="L22" s="7"/>
      <c r="M22" s="7"/>
      <c r="N22" s="23"/>
      <c r="O22" s="35"/>
      <c r="P22" s="24"/>
      <c r="Q22" s="1"/>
      <c r="R22" s="7"/>
      <c r="S22" s="25" t="str">
        <f>$B$20</f>
        <v>정펜(메소)</v>
      </c>
      <c r="T22" s="12">
        <f>$H$20</f>
        <v>0.90017189336072934</v>
      </c>
      <c r="U22" s="1"/>
      <c r="V22" s="1"/>
      <c r="W22" s="1"/>
      <c r="X22" s="1"/>
      <c r="Y22" s="1"/>
    </row>
    <row r="23" spans="1:25" ht="16.5">
      <c r="A23" s="1"/>
      <c r="B23" s="114" t="s">
        <v>37</v>
      </c>
      <c r="C23" s="107"/>
      <c r="D23" s="32">
        <v>0.3</v>
      </c>
      <c r="E23" s="34">
        <f>49900/0.99/K3*100000000</f>
        <v>2082811586.9438183</v>
      </c>
      <c r="F23" s="34">
        <f>IFERROR((VLOOKUP(K5, '경험치 정보'!H3:I42, 2, 0)*'경험치 정보'!L22*K7*240*K6+VLOOKUP(K5, '경험치 정보'!H3:I42, 2, 0)*10*190*D26+VLOOKUP(K5, '경험치 정보'!H3:I42, 2, 0)*200*190*D27)*D23*30, "입력값 확인 필요")</f>
        <v>6586962552000</v>
      </c>
      <c r="G23" s="11">
        <f t="shared" si="1"/>
        <v>3162.5340445053307</v>
      </c>
      <c r="H23" s="12">
        <f>IFERROR(G23/G33, "입력값 확인 필요")</f>
        <v>0.86438149182911239</v>
      </c>
      <c r="I23" s="1"/>
      <c r="J23" s="25" t="str">
        <v>추가경험치 50%→70%</v>
      </c>
      <c r="K23" s="12">
        <v>0.98941771609757978</v>
      </c>
      <c r="L23" s="7"/>
      <c r="M23" s="7"/>
      <c r="N23" s="23"/>
      <c r="O23" s="35"/>
      <c r="P23" s="24"/>
      <c r="Q23" s="1"/>
      <c r="R23" s="7"/>
      <c r="S23" s="25" t="str">
        <f>$B$23</f>
        <v>정펜(메포)</v>
      </c>
      <c r="T23" s="12">
        <f>$H$23</f>
        <v>0.86438149182911239</v>
      </c>
      <c r="U23" s="1"/>
      <c r="V23" s="1"/>
      <c r="W23" s="1"/>
      <c r="X23" s="1"/>
      <c r="Y23" s="1"/>
    </row>
    <row r="24" spans="1:25" ht="16.5">
      <c r="A24" s="1"/>
      <c r="B24" s="1"/>
      <c r="C24" s="1"/>
      <c r="D24" s="1"/>
      <c r="E24" s="1"/>
      <c r="F24" s="1"/>
      <c r="G24" s="1"/>
      <c r="H24" s="1"/>
      <c r="I24" s="1"/>
      <c r="J24" s="25" t="str">
        <v>4배 쿠폰</v>
      </c>
      <c r="K24" s="12">
        <v>0.96031719503588631</v>
      </c>
      <c r="L24" s="7"/>
      <c r="M24" s="35"/>
      <c r="N24" s="23"/>
      <c r="O24" s="35"/>
      <c r="P24" s="24"/>
      <c r="Q24" s="1"/>
      <c r="R24" s="7"/>
      <c r="S24" s="25" t="str">
        <f>$B$22</f>
        <v>부스트링(메포)</v>
      </c>
      <c r="T24" s="12">
        <f>$H$22</f>
        <v>0.72128154585740312</v>
      </c>
      <c r="U24" s="1"/>
      <c r="V24" s="1"/>
      <c r="W24" s="1"/>
      <c r="X24" s="1"/>
      <c r="Y24" s="1"/>
    </row>
    <row r="25" spans="1:25" ht="15.75" customHeight="1">
      <c r="A25" s="1"/>
      <c r="B25" s="109" t="s">
        <v>39</v>
      </c>
      <c r="C25" s="107"/>
      <c r="D25" s="5" t="s">
        <v>23</v>
      </c>
      <c r="E25" s="7"/>
      <c r="F25" s="7"/>
      <c r="G25" s="7"/>
      <c r="H25" s="7"/>
      <c r="I25" s="1"/>
      <c r="J25" s="25" t="str">
        <v>정펜(메소)</v>
      </c>
      <c r="K25" s="12">
        <v>0.90017189336072934</v>
      </c>
      <c r="L25" s="7"/>
      <c r="M25" s="1"/>
      <c r="N25" s="23"/>
      <c r="O25" s="35"/>
      <c r="P25" s="24"/>
      <c r="Q25" s="1"/>
      <c r="R25" s="7"/>
      <c r="S25" s="25" t="s">
        <v>40</v>
      </c>
      <c r="T25" s="12">
        <f>IFERROR(($F$9-$F$8)/($E$9-$E$8)/$G$33, "입력값 확인 필요")</f>
        <v>0.62838307604349763</v>
      </c>
      <c r="U25" s="1"/>
      <c r="V25" s="1"/>
      <c r="W25" s="1"/>
      <c r="X25" s="1"/>
      <c r="Y25" s="1"/>
    </row>
    <row r="26" spans="1:25" ht="15.75" customHeight="1">
      <c r="A26" s="1"/>
      <c r="B26" s="110" t="s">
        <v>25</v>
      </c>
      <c r="C26" s="107"/>
      <c r="D26" s="26">
        <v>6</v>
      </c>
      <c r="E26" s="7"/>
      <c r="I26" s="1"/>
      <c r="J26" s="21" t="str">
        <v>정펜(메포)</v>
      </c>
      <c r="K26" s="22">
        <v>0.86438149182911239</v>
      </c>
      <c r="L26" s="7"/>
      <c r="M26" s="1"/>
      <c r="N26" s="23"/>
      <c r="O26" s="35"/>
      <c r="P26" s="24"/>
      <c r="Q26" s="1"/>
      <c r="R26" s="7"/>
      <c r="S26" s="25" t="s">
        <v>38</v>
      </c>
      <c r="T26" s="12">
        <f>IFERROR(($F$4-$F$3)/($E$4-$E$3)/$G$33, "입력값 확인 필요")</f>
        <v>0.98941771609757978</v>
      </c>
      <c r="U26" s="1"/>
      <c r="V26" s="1"/>
      <c r="W26" s="1"/>
      <c r="X26" s="1"/>
      <c r="Y26" s="1"/>
    </row>
    <row r="27" spans="1:25" ht="15.75" customHeight="1">
      <c r="A27" s="1"/>
      <c r="B27" s="110" t="s">
        <v>28</v>
      </c>
      <c r="C27" s="107"/>
      <c r="D27" s="16">
        <v>0</v>
      </c>
      <c r="E27" s="7"/>
      <c r="F27" s="7"/>
      <c r="G27" s="7"/>
      <c r="H27" s="7"/>
      <c r="I27" s="1"/>
      <c r="J27" s="25" t="str">
        <v>3배 쿠폰</v>
      </c>
      <c r="K27" s="12">
        <v>0.83719960592872134</v>
      </c>
      <c r="L27" s="7"/>
      <c r="M27" s="1"/>
      <c r="N27" s="23"/>
      <c r="O27" s="35"/>
      <c r="P27" s="24"/>
      <c r="Q27" s="1"/>
      <c r="R27" s="7"/>
      <c r="S27" s="25" t="s">
        <v>12</v>
      </c>
      <c r="T27" s="12">
        <f>$H$5</f>
        <v>0.45348311987805739</v>
      </c>
      <c r="U27" s="1"/>
      <c r="V27" s="1"/>
      <c r="W27" s="1"/>
      <c r="X27" s="1"/>
      <c r="Y27" s="1"/>
    </row>
    <row r="28" spans="1:25" ht="15.75" customHeight="1">
      <c r="A28" s="1"/>
      <c r="B28" s="18"/>
      <c r="C28" s="18"/>
      <c r="D28" s="18"/>
      <c r="E28" s="18"/>
      <c r="F28" s="18"/>
      <c r="G28" s="18"/>
      <c r="H28" s="7"/>
      <c r="I28" s="1"/>
      <c r="J28" s="25" t="str">
        <v>부스트링(메포)</v>
      </c>
      <c r="K28" s="12">
        <v>0.72128154585740312</v>
      </c>
      <c r="L28" s="1"/>
      <c r="M28" s="1"/>
      <c r="N28" s="23"/>
      <c r="O28" s="35"/>
      <c r="P28" s="24"/>
      <c r="Q28" s="1"/>
      <c r="R28" s="7"/>
      <c r="S28" s="25" t="s">
        <v>14</v>
      </c>
      <c r="T28" s="12">
        <f>$H$6</f>
        <v>0.83719960592872134</v>
      </c>
      <c r="U28" s="1"/>
      <c r="V28" s="1"/>
      <c r="W28" s="1"/>
      <c r="X28" s="1"/>
      <c r="Y28" s="1"/>
    </row>
    <row r="29" spans="1:25" ht="16.5">
      <c r="A29" s="1"/>
      <c r="B29" s="119" t="s">
        <v>41</v>
      </c>
      <c r="C29" s="107"/>
      <c r="D29" s="37" t="s">
        <v>42</v>
      </c>
      <c r="E29" s="38" t="s">
        <v>2</v>
      </c>
      <c r="F29" s="37" t="s">
        <v>3</v>
      </c>
      <c r="G29" s="37" t="s">
        <v>4</v>
      </c>
      <c r="H29" s="37" t="s">
        <v>5</v>
      </c>
      <c r="I29" s="1"/>
      <c r="J29" s="39" t="str">
        <v>소경축비→고농축비</v>
      </c>
      <c r="K29" s="40">
        <v>0.62838307604349763</v>
      </c>
      <c r="L29" s="7"/>
      <c r="M29" s="1"/>
      <c r="N29" s="23"/>
      <c r="O29" s="35"/>
      <c r="P29" s="24"/>
      <c r="Q29" s="1"/>
      <c r="R29" s="7"/>
      <c r="S29" s="25" t="s">
        <v>16</v>
      </c>
      <c r="T29" s="12">
        <f>$H$7</f>
        <v>0.96031719503588631</v>
      </c>
      <c r="U29" s="1"/>
      <c r="V29" s="1"/>
      <c r="W29" s="1"/>
      <c r="X29" s="1"/>
      <c r="Y29" s="1"/>
    </row>
    <row r="30" spans="1:25" ht="15.75" customHeight="1">
      <c r="A30" s="1"/>
      <c r="B30" s="120" t="str">
        <f>CONCATENATE(C38, " 0→1단계")</f>
        <v>악몽선경 0→1단계</v>
      </c>
      <c r="C30" s="107"/>
      <c r="D30" s="41">
        <f>IF(C38="하이마운틴", VLOOKUP("레벨",'에픽 던전'!B2:E43,3,0),
IF(C38="앵컴", VLOOKUP("레벨",'에픽 던전'!G2:J33,3,0),
IF(C38="악몽선경", VLOOKUP("레벨",'에픽 던전'!L2:O23,3,0),
)))</f>
        <v>12500</v>
      </c>
      <c r="E30" s="41">
        <f>D30/0.99/K3*100000000-40000000*4</f>
        <v>361746389.51498461</v>
      </c>
      <c r="F30" s="42" cm="1">
        <f t="array" ref="F30">IFERROR(
_xlfn.IFS(
C38="하이마운틴", VLOOKUP(K4,'에픽 던전'!B2:E43,3,0)-VLOOKUP(K4,'에픽 던전'!B2:E43,2,0),
C38="앵컴", VLOOKUP(K4,'에픽 던전'!G2:J33,3,0)-VLOOKUP(K4,'에픽 던전'!G2:J33,2,0),
C38="악몽선경", VLOOKUP(K4,'에픽 던전'!L2:O23,3,0)-VLOOKUP(K4,'에픽 던전'!L2:O23,2,0)
), "입력값 확인 필요")</f>
        <v>6076800000000</v>
      </c>
      <c r="G30" s="43">
        <f t="shared" ref="G30:G35" si="2">IFERROR(F30/E30, "입력값 확인 필요")</f>
        <v>16798.509055328886</v>
      </c>
      <c r="H30" s="12">
        <f>IFERROR(G30/G33, "입력값 확인 필요")</f>
        <v>4.5913562078416259</v>
      </c>
      <c r="I30" s="1"/>
      <c r="J30" s="21" t="str">
        <v>2배 쿠폰</v>
      </c>
      <c r="K30" s="22">
        <v>0.45348311987805739</v>
      </c>
      <c r="L30" s="7"/>
      <c r="M30" s="1"/>
      <c r="N30" s="1"/>
      <c r="Q30" s="1"/>
      <c r="R30" s="1"/>
      <c r="S30" s="25" t="s">
        <v>24</v>
      </c>
      <c r="T30" s="12">
        <f>$H$34</f>
        <v>4.5157897078803213</v>
      </c>
      <c r="U30" s="7"/>
      <c r="V30" s="7"/>
      <c r="W30" s="7"/>
      <c r="X30" s="7"/>
      <c r="Y30" s="1"/>
    </row>
    <row r="31" spans="1:25" ht="15.75" customHeight="1">
      <c r="A31" s="1"/>
      <c r="B31" s="121" t="str">
        <f>CONCATENATE(C38, " 1→2단계")</f>
        <v>악몽선경 1→2단계</v>
      </c>
      <c r="C31" s="117"/>
      <c r="D31" s="44">
        <f>IF(C38="하이마운틴", VLOOKUP("레벨",'에픽 던전'!B2:E43,4,0),
IF(C38="앵컴", VLOOKUP("레벨",'에픽 던전'!G2:J33,4,0),
IF(C38="악몽선경", VLOOKUP("레벨",'에픽 던전'!L2:O23,4,0),
)))</f>
        <v>37500</v>
      </c>
      <c r="E31" s="44">
        <f>D31/0.99/K3*100000000-40000000*4</f>
        <v>1405239168.5449536</v>
      </c>
      <c r="F31" s="41" cm="1">
        <f t="array" ref="F31">IFERROR(
_xlfn.IFS(
C38="하이마운틴", VLOOKUP(K4,'에픽 던전'!B2:E43,4,0)-VLOOKUP(K4,'에픽 던전'!B2:E43,3,0),
C38="앵컴", VLOOKUP(K4,'에픽 던전'!G2:J33,4,0)-VLOOKUP(K4,'에픽 던전'!G2:J33,3,0),
C38="악몽선경", VLOOKUP(K4,'에픽 던전'!L2:O23,4,0)-VLOOKUP(K4,'에픽 던전'!L2:O23,3,0)
), "입력값 확인 필요")</f>
        <v>6076800000000</v>
      </c>
      <c r="G31" s="43">
        <f t="shared" si="2"/>
        <v>4324.3884286915982</v>
      </c>
      <c r="H31" s="12">
        <f>IFERROR(G31/G33, "입력값 확인 필요")</f>
        <v>1.1819386822840237</v>
      </c>
      <c r="I31" s="1"/>
      <c r="J31" s="1"/>
      <c r="L31" s="7"/>
      <c r="M31" s="1"/>
      <c r="N31" s="1"/>
      <c r="Q31" s="1"/>
      <c r="R31" s="1"/>
      <c r="U31" s="7"/>
      <c r="V31" s="7"/>
      <c r="W31" s="7"/>
      <c r="X31" s="7"/>
      <c r="Y31" s="1"/>
    </row>
    <row r="32" spans="1:25" ht="15.75" customHeight="1">
      <c r="A32" s="1"/>
      <c r="B32" s="120" t="str">
        <f>CONCATENATE(CONCATENATE("몬스터파크(",
IF(K4&gt;=290,"탈라하트",
IF(K4&gt;=285,"카르시온",
IF(K4&gt;=280,"아르테리아",
IF(K4&gt;=275,"도원경",
IF(K4&gt;=270,"오디움",
IF(K4&gt;=265,"아르크스",
IF(K4&gt;=260,"세르니움",)))))))
),")")</f>
        <v>몬스터파크(탈라하트)</v>
      </c>
      <c r="C32" s="107"/>
      <c r="D32" s="34">
        <v>600</v>
      </c>
      <c r="E32" s="34">
        <f>D32/0.99/K3*100000000</f>
        <v>25043826.696719263</v>
      </c>
      <c r="F32" s="34" cm="1">
        <f t="array" ref="F32">IFERROR(VLOOKUP(
_xlfn.IFS(
K4&gt;=290,"탈라하트",
K4&gt;=285,"카르시온",
K4&gt;=280,"아르테리아",
K4&gt;=275,"도원경",
K4&gt;=270,"오디움",
K4&gt;=265,"아르크스",
K4&gt;=260,"세르니움"
),'BM 경험치'!E3:F9, 2, 0)*(1+IF(C41="기본",0.5,IF(C41="스페셜", 3,0))+IF(C42="없음",0,C42)), "입력값 확인 필요")</f>
        <v>327862974000</v>
      </c>
      <c r="G32" s="11">
        <f t="shared" si="2"/>
        <v>13091.568551819997</v>
      </c>
      <c r="H32" s="12">
        <f>IFERROR(G32/G33, "입력값 확인 필요")</f>
        <v>3.5781779408402468</v>
      </c>
      <c r="I32" s="1"/>
      <c r="K32" s="45" t="s">
        <v>43</v>
      </c>
      <c r="L32" s="7"/>
      <c r="M32" s="7"/>
      <c r="N32" s="7"/>
      <c r="Q32" s="1"/>
      <c r="R32" s="1"/>
      <c r="U32" s="7"/>
      <c r="V32" s="7"/>
      <c r="W32" s="7"/>
      <c r="X32" s="7"/>
      <c r="Y32" s="1"/>
    </row>
    <row r="33" spans="1:25" ht="15.75" customHeight="1">
      <c r="A33" s="1"/>
      <c r="B33" s="115" t="s">
        <v>36</v>
      </c>
      <c r="C33" s="107"/>
      <c r="D33" s="34">
        <v>3000</v>
      </c>
      <c r="E33" s="46">
        <f>D33/0.99/K3*100000000</f>
        <v>125219133.4835963</v>
      </c>
      <c r="F33" s="34">
        <f>IFERROR(VLOOKUP(K4, 'BM 경험치'!B3:C43, 2, 0), "입력값 확인 필요")</f>
        <v>458142355440</v>
      </c>
      <c r="G33" s="11">
        <f t="shared" si="2"/>
        <v>3658.7248505438401</v>
      </c>
      <c r="H33" s="12">
        <f>IFERROR(G33/G33, "입력값 확인 필요")</f>
        <v>1</v>
      </c>
      <c r="I33" s="1"/>
      <c r="L33" s="7"/>
      <c r="M33" s="7"/>
      <c r="N33" s="1"/>
      <c r="Q33" s="1"/>
      <c r="R33" s="1"/>
      <c r="U33" s="7"/>
      <c r="V33" s="7"/>
      <c r="W33" s="7"/>
      <c r="X33" s="7"/>
      <c r="Y33" s="1"/>
    </row>
    <row r="34" spans="1:25" ht="15.75" customHeight="1">
      <c r="A34" s="1"/>
      <c r="B34" s="116" t="s">
        <v>24</v>
      </c>
      <c r="C34" s="117"/>
      <c r="D34" s="47">
        <v>10000</v>
      </c>
      <c r="E34" s="48">
        <f>D34/0.99/K3*100000000</f>
        <v>417397111.61198765</v>
      </c>
      <c r="F34" s="49">
        <f>IFERROR(VLOOKUP(K4,'BM 경험치'!K3:M22,2,0), "입력값 확인 필요")</f>
        <v>6896248444800</v>
      </c>
      <c r="G34" s="50">
        <f t="shared" si="2"/>
        <v>16522.032024051841</v>
      </c>
      <c r="H34" s="40">
        <f>IFERROR(G34/G33, "입력값 확인 필요")</f>
        <v>4.5157897078803213</v>
      </c>
      <c r="I34" s="1"/>
      <c r="J34" s="1"/>
      <c r="K34" s="1"/>
      <c r="L34" s="1"/>
      <c r="M34" s="1"/>
      <c r="N34" s="1"/>
      <c r="Q34" s="1"/>
      <c r="R34" s="1"/>
      <c r="U34" s="7"/>
      <c r="V34" s="7"/>
      <c r="W34" s="7"/>
      <c r="X34" s="7"/>
      <c r="Y34" s="1"/>
    </row>
    <row r="35" spans="1:25" ht="15.75" customHeight="1">
      <c r="A35" s="1"/>
      <c r="B35" s="118" t="s">
        <v>29</v>
      </c>
      <c r="C35" s="107"/>
      <c r="D35" s="51" t="s">
        <v>44</v>
      </c>
      <c r="E35" s="52">
        <v>40000000</v>
      </c>
      <c r="F35" s="10">
        <f>IFERROR(VLOOKUP(K5,'경험치 정보'!H3:I42,2,0)*470*190, "입력값 확인 필요")</f>
        <v>516250444000</v>
      </c>
      <c r="G35" s="11">
        <f t="shared" si="2"/>
        <v>12906.2611</v>
      </c>
      <c r="H35" s="12">
        <f>IFERROR(G35/G33, "입력값 확인 필요")</f>
        <v>3.527529843650743</v>
      </c>
      <c r="I35" s="1"/>
      <c r="J35" s="53"/>
      <c r="K35" s="7"/>
      <c r="L35" s="35"/>
      <c r="M35" s="35"/>
      <c r="N35" s="1"/>
      <c r="Q35" s="7"/>
      <c r="R35" s="7"/>
      <c r="U35" s="7"/>
      <c r="V35" s="7"/>
      <c r="W35" s="7"/>
      <c r="X35" s="7"/>
      <c r="Y35" s="1"/>
    </row>
    <row r="36" spans="1:25" ht="15.75" customHeight="1">
      <c r="A36" s="1"/>
      <c r="D36" s="35"/>
      <c r="E36" s="35"/>
      <c r="F36" s="35"/>
      <c r="G36" s="54"/>
      <c r="H36" s="53"/>
      <c r="I36" s="1"/>
      <c r="L36" s="35"/>
      <c r="M36" s="35"/>
      <c r="N36" s="1"/>
      <c r="O36" s="53"/>
      <c r="P36" s="7"/>
      <c r="Q36" s="7"/>
      <c r="R36" s="7"/>
      <c r="S36" s="7"/>
      <c r="T36" s="7"/>
      <c r="U36" s="7"/>
      <c r="V36" s="7"/>
      <c r="W36" s="7"/>
      <c r="X36" s="7"/>
      <c r="Y36" s="1"/>
    </row>
    <row r="37" spans="1:25" ht="15.75" customHeight="1">
      <c r="A37" s="1"/>
      <c r="B37" s="109" t="s">
        <v>45</v>
      </c>
      <c r="C37" s="107"/>
      <c r="D37" s="35"/>
      <c r="E37" s="35"/>
      <c r="F37" s="35"/>
      <c r="G37" s="54"/>
      <c r="H37" s="53"/>
      <c r="I37" s="1"/>
      <c r="L37" s="35"/>
      <c r="M37" s="35"/>
      <c r="N37" s="1"/>
      <c r="O37" s="53"/>
      <c r="P37" s="7"/>
      <c r="Q37" s="7"/>
      <c r="R37" s="7"/>
      <c r="S37" s="7"/>
      <c r="T37" s="7"/>
      <c r="U37" s="7"/>
      <c r="V37" s="7"/>
      <c r="W37" s="7"/>
      <c r="X37" s="7"/>
      <c r="Y37" s="1"/>
    </row>
    <row r="38" spans="1:25" ht="15.75" customHeight="1">
      <c r="A38" s="1"/>
      <c r="B38" s="13" t="s">
        <v>46</v>
      </c>
      <c r="C38" s="27" t="s">
        <v>47</v>
      </c>
      <c r="I38" s="1"/>
      <c r="M38" s="35"/>
      <c r="N38" s="1"/>
      <c r="O38" s="53"/>
      <c r="P38" s="7"/>
      <c r="Q38" s="7"/>
      <c r="R38" s="7"/>
      <c r="S38" s="7"/>
      <c r="T38" s="7"/>
      <c r="U38" s="7"/>
      <c r="V38" s="7"/>
      <c r="W38" s="7"/>
      <c r="X38" s="7"/>
      <c r="Y38" s="1"/>
    </row>
    <row r="39" spans="1:25" ht="15.75" customHeight="1">
      <c r="A39" s="1"/>
      <c r="B39" s="1"/>
      <c r="C39" s="55"/>
      <c r="D39" s="7"/>
      <c r="H39" s="7"/>
      <c r="I39" s="1"/>
      <c r="L39" s="35"/>
      <c r="N39" s="1"/>
      <c r="O39" s="53"/>
      <c r="P39" s="7"/>
      <c r="Q39" s="7"/>
      <c r="R39" s="7"/>
      <c r="S39" s="7"/>
      <c r="T39" s="7"/>
      <c r="U39" s="7"/>
      <c r="V39" s="7"/>
      <c r="W39" s="7"/>
      <c r="X39" s="1"/>
      <c r="Y39" s="1"/>
    </row>
    <row r="40" spans="1:25" ht="15.75" customHeight="1">
      <c r="A40" s="1"/>
      <c r="B40" s="109" t="s">
        <v>48</v>
      </c>
      <c r="C40" s="107"/>
      <c r="D40" s="56"/>
      <c r="H40" s="7"/>
      <c r="I40" s="1"/>
      <c r="J40" s="7"/>
      <c r="K40" s="35"/>
      <c r="L40" s="42"/>
      <c r="M40" s="57"/>
      <c r="N40" s="1"/>
      <c r="O40" s="53"/>
      <c r="P40" s="7"/>
      <c r="Q40" s="7"/>
      <c r="R40" s="7"/>
      <c r="S40" s="7"/>
      <c r="T40" s="7"/>
      <c r="U40" s="7"/>
      <c r="V40" s="7"/>
      <c r="W40" s="7"/>
      <c r="X40" s="1"/>
      <c r="Y40" s="1"/>
    </row>
    <row r="41" spans="1:25" ht="15.75" customHeight="1">
      <c r="A41" s="1"/>
      <c r="B41" s="13" t="s">
        <v>49</v>
      </c>
      <c r="C41" s="26" t="s">
        <v>50</v>
      </c>
      <c r="D41" s="7"/>
      <c r="H41" s="7"/>
      <c r="I41" s="1"/>
      <c r="J41" s="7"/>
      <c r="K41" s="42"/>
      <c r="L41" s="42"/>
      <c r="M41" s="59"/>
      <c r="N41" s="7"/>
      <c r="O41" s="7"/>
      <c r="P41" s="1"/>
      <c r="Q41" s="7"/>
      <c r="R41" s="7"/>
      <c r="S41" s="7"/>
      <c r="T41" s="7"/>
      <c r="U41" s="7"/>
      <c r="V41" s="7"/>
      <c r="W41" s="7"/>
      <c r="X41" s="1"/>
      <c r="Y41" s="1"/>
    </row>
    <row r="42" spans="1:25" ht="15.75" customHeight="1">
      <c r="A42" s="1"/>
      <c r="B42" s="13" t="s">
        <v>51</v>
      </c>
      <c r="C42" s="58">
        <v>0.5</v>
      </c>
      <c r="D42" s="1"/>
      <c r="H42" s="7"/>
      <c r="I42" s="1"/>
      <c r="J42" s="7"/>
      <c r="K42" s="42"/>
      <c r="L42" s="42"/>
      <c r="M42" s="59"/>
      <c r="N42" s="7"/>
      <c r="O42" s="7"/>
      <c r="P42" s="7"/>
      <c r="Q42" s="35"/>
      <c r="R42" s="42"/>
      <c r="S42" s="42"/>
      <c r="T42" s="42"/>
      <c r="U42" s="42"/>
      <c r="V42" s="42"/>
      <c r="W42" s="7"/>
      <c r="X42" s="1"/>
      <c r="Y42" s="1"/>
    </row>
    <row r="43" spans="1:25" ht="15.75" customHeight="1">
      <c r="A43" s="1"/>
      <c r="D43" s="7"/>
      <c r="H43" s="7"/>
      <c r="I43" s="1"/>
      <c r="J43" s="7"/>
      <c r="K43" s="42"/>
      <c r="L43" s="42"/>
      <c r="M43" s="59"/>
      <c r="N43" s="7"/>
      <c r="O43" s="7"/>
      <c r="P43" s="7"/>
      <c r="Q43" s="35"/>
      <c r="R43" s="42"/>
      <c r="S43" s="42"/>
      <c r="T43" s="42"/>
      <c r="U43" s="42"/>
      <c r="V43" s="42"/>
      <c r="W43" s="7"/>
      <c r="X43" s="1"/>
      <c r="Y43" s="1"/>
    </row>
    <row r="44" spans="1:25" ht="15.75" customHeight="1">
      <c r="A44" s="1"/>
      <c r="D44" s="7"/>
      <c r="H44" s="7"/>
      <c r="I44" s="1"/>
      <c r="J44" s="7"/>
      <c r="K44" s="42"/>
      <c r="L44" s="42"/>
      <c r="M44" s="59"/>
      <c r="N44" s="7"/>
      <c r="O44" s="7"/>
      <c r="P44" s="7"/>
      <c r="Q44" s="35"/>
      <c r="R44" s="35"/>
      <c r="S44" s="35"/>
      <c r="T44" s="35"/>
      <c r="U44" s="35"/>
      <c r="V44" s="35"/>
      <c r="W44" s="1"/>
      <c r="X44" s="1"/>
      <c r="Y44" s="1"/>
    </row>
    <row r="45" spans="1:25" ht="16.5">
      <c r="A45" s="1"/>
      <c r="I45" s="1"/>
      <c r="J45" s="7"/>
      <c r="K45" s="42"/>
      <c r="L45" s="42"/>
      <c r="M45" s="59"/>
      <c r="N45" s="7"/>
      <c r="O45" s="7"/>
      <c r="P45" s="7"/>
      <c r="Q45" s="1"/>
      <c r="R45" s="1"/>
      <c r="S45" s="1"/>
      <c r="T45" s="1"/>
      <c r="U45" s="1"/>
      <c r="V45" s="1"/>
      <c r="W45" s="1"/>
      <c r="X45" s="1"/>
      <c r="Y45" s="1"/>
    </row>
    <row r="46" spans="1:25" ht="16.5">
      <c r="A46" s="1"/>
      <c r="D46" s="7"/>
      <c r="H46" s="7"/>
      <c r="I46" s="1"/>
      <c r="J46" s="7"/>
      <c r="K46" s="7"/>
      <c r="L46" s="7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6.5">
      <c r="A47" s="1"/>
      <c r="B47" s="7"/>
      <c r="C47" s="7"/>
      <c r="D47" s="7"/>
      <c r="E47" s="7"/>
      <c r="F47" s="7"/>
      <c r="G47" s="7"/>
      <c r="H47" s="7"/>
      <c r="I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6.5">
      <c r="A48" s="1"/>
      <c r="B48" s="7"/>
      <c r="C48" s="7"/>
      <c r="D48" s="7"/>
      <c r="E48" s="7"/>
      <c r="H48" s="7"/>
      <c r="I48" s="1"/>
      <c r="J48" s="7"/>
      <c r="K48" s="42"/>
      <c r="L48" s="35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6.5">
      <c r="A49" s="1"/>
      <c r="B49" s="7"/>
      <c r="C49" s="7"/>
      <c r="D49" s="7"/>
      <c r="E49" s="7"/>
      <c r="F49" s="7"/>
      <c r="G49" s="7"/>
      <c r="H49" s="7"/>
      <c r="I49" s="1"/>
      <c r="J49" s="7"/>
      <c r="K49" s="42"/>
      <c r="L49" s="42"/>
      <c r="M49" s="57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6.5">
      <c r="A50" s="1"/>
      <c r="B50" s="7"/>
      <c r="C50" s="7"/>
      <c r="D50" s="7"/>
      <c r="E50" s="7"/>
      <c r="F50" s="7"/>
      <c r="G50" s="7"/>
      <c r="H50" s="7"/>
      <c r="I50" s="1"/>
      <c r="J50" s="7"/>
      <c r="K50" s="42"/>
      <c r="L50" s="42"/>
      <c r="M50" s="57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6.5">
      <c r="A51" s="1"/>
      <c r="B51" s="7"/>
      <c r="C51" s="7"/>
      <c r="D51" s="7"/>
      <c r="E51" s="7"/>
      <c r="F51" s="7"/>
      <c r="G51" s="7"/>
      <c r="H51" s="7"/>
      <c r="I51" s="1"/>
      <c r="J51" s="7"/>
      <c r="K51" s="42"/>
      <c r="L51" s="35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6.5">
      <c r="A52" s="1"/>
      <c r="B52" s="1"/>
      <c r="C52" s="1"/>
      <c r="D52" s="1"/>
      <c r="E52" s="1"/>
      <c r="F52" s="1"/>
      <c r="G52" s="1"/>
      <c r="H52" s="1"/>
      <c r="I52" s="1"/>
      <c r="J52" s="7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6.5">
      <c r="A53" s="1"/>
      <c r="B53" s="1"/>
      <c r="C53" s="1"/>
      <c r="D53" s="1"/>
      <c r="E53" s="1"/>
      <c r="F53" s="1"/>
      <c r="G53" s="1"/>
      <c r="H53" s="1"/>
      <c r="I53" s="1"/>
      <c r="J53" s="7"/>
      <c r="K53" s="7"/>
      <c r="L53" s="57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6.5">
      <c r="A54" s="1"/>
      <c r="B54" s="1"/>
      <c r="C54" s="1"/>
      <c r="D54" s="1"/>
      <c r="E54" s="1"/>
      <c r="F54" s="1"/>
      <c r="G54" s="1"/>
      <c r="H54" s="1"/>
      <c r="I54" s="1"/>
      <c r="J54" s="7"/>
      <c r="K54" s="7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6.5">
      <c r="A55" s="1"/>
      <c r="B55" s="1"/>
      <c r="C55" s="1"/>
      <c r="D55" s="1"/>
      <c r="E55" s="1"/>
      <c r="F55" s="1"/>
      <c r="G55" s="1"/>
      <c r="H55" s="1"/>
      <c r="I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6.5">
      <c r="A56" s="1"/>
      <c r="B56" s="1"/>
      <c r="C56" s="1"/>
      <c r="D56" s="1"/>
      <c r="E56" s="1"/>
      <c r="F56" s="1"/>
      <c r="G56" s="1"/>
      <c r="H56" s="1"/>
      <c r="I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6.5">
      <c r="A57" s="1"/>
      <c r="B57" s="1"/>
      <c r="C57" s="1"/>
      <c r="D57" s="1"/>
      <c r="E57" s="1"/>
      <c r="F57" s="1"/>
      <c r="G57" s="1"/>
      <c r="H57" s="1"/>
      <c r="I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6.5">
      <c r="A58" s="1"/>
      <c r="B58" s="1"/>
      <c r="C58" s="1"/>
      <c r="D58" s="1"/>
      <c r="E58" s="1"/>
      <c r="F58" s="1"/>
      <c r="G58" s="1"/>
      <c r="H58" s="1"/>
      <c r="I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6.5">
      <c r="A59" s="1"/>
      <c r="B59" s="1"/>
      <c r="C59" s="1"/>
      <c r="D59" s="1"/>
      <c r="E59" s="1"/>
      <c r="F59" s="1"/>
      <c r="G59" s="1"/>
      <c r="H59" s="1"/>
      <c r="I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6.5">
      <c r="A60" s="1"/>
      <c r="B60" s="1"/>
      <c r="C60" s="1"/>
      <c r="D60" s="1"/>
      <c r="E60" s="1"/>
      <c r="F60" s="1"/>
      <c r="G60" s="1"/>
      <c r="H60" s="1"/>
      <c r="I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6.5">
      <c r="A61" s="1"/>
      <c r="B61" s="1"/>
      <c r="C61" s="1"/>
      <c r="D61" s="1"/>
      <c r="E61" s="1"/>
      <c r="F61" s="1"/>
      <c r="G61" s="1"/>
      <c r="H61" s="1"/>
      <c r="I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6.5">
      <c r="A62" s="1"/>
      <c r="B62" s="1"/>
      <c r="C62" s="1"/>
      <c r="D62" s="1"/>
      <c r="E62" s="1"/>
      <c r="F62" s="1"/>
      <c r="G62" s="1"/>
      <c r="H62" s="1"/>
      <c r="I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6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6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6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6.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6.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6.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6.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6.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6.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6.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6.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6.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6.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6.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6.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6.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6.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6.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6.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6.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6.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6.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6.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6.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6.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6.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6.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6.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6.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6.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6.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6.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6.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6.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6.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6.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6.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6.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6.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6.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6.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6.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6.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6.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6.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6.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6.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6.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6.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6.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6.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6.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6.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6.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6.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6.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6.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6.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6.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6.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6.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6.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6.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6.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6.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6.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6.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6.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6.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6.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6.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6.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6.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6.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6.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6.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6.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6.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6.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6.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6.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6.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6.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6.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6.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6.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6.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6.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6.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6.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6.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6.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6.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6.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6.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6.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6.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6.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6.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6.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6.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6.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6.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6.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6.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6.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6.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6.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6.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6.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6.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6.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6.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6.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6.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6.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6.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6.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6.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6.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6.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6.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6.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6.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6.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6.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6.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6.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6.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6.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6.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6.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6.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6.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6.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6.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6.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6.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6.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6.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6.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6.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6.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6.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6.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6.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6.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6.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6.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6.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6.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6.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6.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6.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6.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6.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6.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6.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6.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6.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6.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6.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6.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6.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6.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6.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6.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6.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6.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6.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6.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6.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6.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6.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6.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6.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6.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6.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6.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6.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6.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6.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6.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6.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6.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6.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6.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6.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6.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6.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6.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6.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6.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6.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6.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6.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6.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6.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6.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6.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6.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6.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6.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6.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6.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6.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6.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6.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6.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6.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6.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6.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6.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6.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6.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6.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6.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6.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6.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6.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6.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6.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6.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6.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6.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6.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6.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6.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6.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6.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6.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6.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6.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6.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6.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6.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6.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6.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6.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6.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6.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6.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6.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6.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6.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6.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6.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6.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6.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6.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6.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6.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6.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6.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6.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6.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6.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6.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6.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6.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6.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6.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6.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6.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6.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6.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6.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6.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6.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6.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6.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6.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6.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6.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6.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6.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6.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6.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6.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6.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6.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6.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6.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6.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6.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6.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6.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6.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6.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6.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6.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6.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6.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6.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6.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6.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6.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6.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6.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6.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6.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6.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6.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6.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6.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6.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6.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6.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6.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6.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6.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6.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6.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6.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6.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6.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6.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6.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6.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6.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6.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6.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6.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6.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6.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6.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6.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6.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6.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6.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6.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6.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6.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6.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6.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6.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6.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6.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6.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6.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6.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6.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6.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6.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6.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6.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6.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6.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6.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6.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6.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6.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6.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6.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6.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6.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6.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6.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6.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6.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6.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6.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6.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6.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6.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6.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6.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6.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6.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6.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6.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6.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6.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6.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6.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6.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6.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6.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6.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6.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6.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6.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6.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6.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6.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6.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6.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6.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6.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6.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6.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6.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6.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6.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6.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6.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6.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6.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6.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6.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6.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6.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6.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6.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6.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6.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6.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6.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6.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6.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6.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6.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6.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6.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6.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6.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6.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6.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6.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6.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6.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6.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6.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6.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6.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6.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6.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6.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6.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6.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6.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6.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6.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6.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6.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6.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6.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6.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6.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6.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6.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6.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6.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6.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6.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6.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6.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6.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6.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6.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6.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6.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6.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6.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6.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6.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6.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6.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6.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6.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6.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6.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6.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6.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6.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6.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6.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6.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6.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6.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6.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6.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6.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6.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6.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6.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6.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6.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6.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6.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6.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6.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6.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6.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6.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6.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6.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6.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6.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6.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6.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6.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6.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6.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6.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6.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6.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6.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6.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6.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6.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6.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6.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6.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6.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6.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6.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6.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6.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6.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6.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6.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6.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6.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6.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6.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6.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6.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6.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6.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6.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6.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6.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6.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6.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6.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6.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6.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6.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6.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6.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6.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6.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6.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6.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6.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6.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6.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6.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6.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6.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6.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6.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6.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6.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6.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6.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6.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6.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6.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6.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6.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6.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6.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6.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6.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6.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6.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6.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6.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6.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6.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6.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6.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6.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6.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6.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6.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6.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6.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6.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6.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6.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6.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6.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6.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6.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6.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6.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6.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6.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6.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6.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6.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6.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6.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6.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6.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6.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6.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6.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6.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6.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6.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6.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6.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6.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6.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6.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6.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6.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6.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6.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6.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6.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6.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6.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6.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6.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6.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6.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6.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6.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6.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6.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6.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6.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6.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6.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6.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6.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6.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6.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6.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6.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6.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6.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6.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6.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6.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6.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6.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6.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6.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6.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6.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6.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6.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6.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6.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6.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6.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6.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6.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6.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6.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6.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6.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6.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6.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6.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6.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6.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6.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6.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6.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6.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6.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6.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6.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6.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6.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6.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6.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6.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6.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6.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6.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6.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6.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6.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6.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6.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6.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6.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6.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6.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6.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6.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6.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6.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6.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6.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6.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6.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6.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6.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6.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6.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6.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6.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6.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6.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6.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6.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6.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6.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6.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6.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6.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6.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6.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6.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6.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6.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6.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6.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6.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6.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6.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6.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6.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6.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6.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6.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6.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6.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6.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6.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6.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6.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6.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6.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6.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6.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6.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6.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6.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6.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6.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6.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6.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6.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6.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6.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6.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6.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6.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6.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6.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6.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6.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6.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6.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6.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6.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6.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6.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6.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6.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6.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6.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6.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6.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6.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6.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6.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6.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6.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6.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6.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6.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6.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6.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6.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6.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6.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6.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6.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6.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6.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6.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6.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6.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6.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6.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6.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6.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6.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6.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6.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6.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6.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6.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6.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6.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6.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6.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6.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6.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6.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6.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6.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6.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6.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6.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6.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6.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6.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6.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6.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6.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6.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spans="1:25" ht="16.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</sheetData>
  <mergeCells count="33">
    <mergeCell ref="B40:C40"/>
    <mergeCell ref="B25:C25"/>
    <mergeCell ref="B26:C26"/>
    <mergeCell ref="B27:C27"/>
    <mergeCell ref="B29:C29"/>
    <mergeCell ref="B30:C30"/>
    <mergeCell ref="B31:C31"/>
    <mergeCell ref="B32:C32"/>
    <mergeCell ref="B23:C23"/>
    <mergeCell ref="B33:C33"/>
    <mergeCell ref="B34:C34"/>
    <mergeCell ref="B35:C35"/>
    <mergeCell ref="B37:C37"/>
    <mergeCell ref="B18:C18"/>
    <mergeCell ref="B19:C19"/>
    <mergeCell ref="B20:C20"/>
    <mergeCell ref="B21:C21"/>
    <mergeCell ref="B22:C22"/>
    <mergeCell ref="B13:C13"/>
    <mergeCell ref="G13:H13"/>
    <mergeCell ref="B14:C14"/>
    <mergeCell ref="B16:C16"/>
    <mergeCell ref="B17:C17"/>
    <mergeCell ref="B7:C7"/>
    <mergeCell ref="B8:C8"/>
    <mergeCell ref="B9:C9"/>
    <mergeCell ref="B10:C10"/>
    <mergeCell ref="B12:C12"/>
    <mergeCell ref="B2:C2"/>
    <mergeCell ref="B3:C3"/>
    <mergeCell ref="B4:C4"/>
    <mergeCell ref="B5:C5"/>
    <mergeCell ref="B6:C6"/>
  </mergeCells>
  <phoneticPr fontId="13" type="noConversion"/>
  <conditionalFormatting sqref="K2:K3 F13 F21:F25 F29:F39 N30:N34 M35:M40 N42:N45">
    <cfRule type="cellIs" dxfId="3" priority="4" operator="equal">
      <formula>"체크박스 확인 필요"</formula>
    </cfRule>
  </conditionalFormatting>
  <conditionalFormatting sqref="K2:K51 T9:T35 N30:P45 J2:J6 H2:H40 F2:G43 S9:S16 J9:J36 S19:S35 L35:L40 Q35:R40 M35:M41 E36 J38:J42 E38:E43 J47 L47 J50 L50 K53:K62 J62">
    <cfRule type="cellIs" dxfId="2" priority="2" operator="equal">
      <formula>"레벨 범위 이탈"</formula>
    </cfRule>
    <cfRule type="cellIs" dxfId="1" priority="3" operator="equal">
      <formula>"입력값 확인 필요"</formula>
    </cfRule>
  </conditionalFormatting>
  <conditionalFormatting sqref="K10:K30 T10:T35 P30:P35 K32:K35">
    <cfRule type="colorScale" priority="1">
      <colorScale>
        <cfvo type="min"/>
        <cfvo type="percentile" val="50"/>
        <cfvo type="max"/>
        <color rgb="FFEA9999"/>
        <color rgb="FFFFE599"/>
        <color rgb="FFB6D7A8"/>
      </colorScale>
    </cfRule>
  </conditionalFormatting>
  <conditionalFormatting sqref="V31:W34 X31:X38">
    <cfRule type="cellIs" dxfId="0" priority="5" operator="equal">
      <formula>"입력값 확인 필요"</formula>
    </cfRule>
  </conditionalFormatting>
  <dataValidations count="2">
    <dataValidation type="list" allowBlank="1" showErrorMessage="1" sqref="C41" xr:uid="{00000000-0002-0000-0000-000000000000}">
      <formula1>"없음,기본,스페셜"</formula1>
    </dataValidation>
    <dataValidation type="list" allowBlank="1" showErrorMessage="1" sqref="C38" xr:uid="{00000000-0002-0000-0000-000001000000}">
      <formula1>"하이마운틴,앵컴,악몽선경"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00"/>
  <sheetViews>
    <sheetView workbookViewId="0">
      <selection activeCell="P15" sqref="A1:XFD1048576"/>
    </sheetView>
  </sheetViews>
  <sheetFormatPr defaultColWidth="12.5703125" defaultRowHeight="15.75" customHeight="1"/>
  <cols>
    <col min="1" max="1" width="2.5703125" style="96" customWidth="1"/>
    <col min="2" max="2" width="10" style="96" customWidth="1"/>
    <col min="3" max="3" width="18.42578125" style="96" customWidth="1"/>
    <col min="4" max="4" width="16.7109375" style="96" customWidth="1"/>
    <col min="5" max="5" width="19.7109375" style="96" customWidth="1"/>
    <col min="6" max="6" width="14.140625" style="96" customWidth="1"/>
    <col min="7" max="7" width="2.5703125" style="96" customWidth="1"/>
    <col min="8" max="9" width="12.5703125" style="96"/>
    <col min="10" max="10" width="2.5703125" style="96" customWidth="1"/>
    <col min="11" max="11" width="18.85546875" style="96" customWidth="1"/>
    <col min="12" max="12" width="12.5703125" style="96"/>
    <col min="13" max="13" width="2.5703125" style="96" customWidth="1"/>
    <col min="14" max="18" width="12.5703125" style="96"/>
    <col min="19" max="19" width="18.85546875" style="96" customWidth="1"/>
    <col min="20" max="16384" width="12.5703125" style="96"/>
  </cols>
  <sheetData>
    <row r="1" spans="1:26" ht="15.75" customHeight="1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</row>
    <row r="2" spans="1:26" ht="15.75" customHeight="1">
      <c r="A2" s="65"/>
      <c r="B2" s="67" t="s">
        <v>52</v>
      </c>
      <c r="C2" s="67" t="s">
        <v>53</v>
      </c>
      <c r="D2" s="67" t="s">
        <v>54</v>
      </c>
      <c r="E2" s="67" t="s">
        <v>55</v>
      </c>
      <c r="F2" s="67" t="s">
        <v>56</v>
      </c>
      <c r="G2" s="65"/>
      <c r="H2" s="37" t="s">
        <v>13</v>
      </c>
      <c r="I2" s="37" t="s">
        <v>57</v>
      </c>
      <c r="J2" s="65"/>
      <c r="K2" s="67" t="s">
        <v>58</v>
      </c>
      <c r="L2" s="67" t="s">
        <v>1</v>
      </c>
      <c r="M2" s="97"/>
      <c r="N2" s="65"/>
      <c r="O2" s="65"/>
      <c r="R2" s="18"/>
      <c r="S2" s="18"/>
      <c r="T2" s="65"/>
      <c r="V2" s="65"/>
      <c r="W2" s="65"/>
      <c r="X2" s="65"/>
      <c r="Y2" s="65"/>
      <c r="Z2" s="65"/>
    </row>
    <row r="3" spans="1:26" ht="15.75" customHeight="1">
      <c r="A3" s="65"/>
      <c r="B3" s="70">
        <v>260</v>
      </c>
      <c r="C3" s="41">
        <v>1731919984062</v>
      </c>
      <c r="D3" s="98">
        <v>2</v>
      </c>
      <c r="E3" s="63">
        <v>10882478434008</v>
      </c>
      <c r="F3" s="99">
        <v>1.2800000000000001E-3</v>
      </c>
      <c r="G3" s="65"/>
      <c r="H3" s="61">
        <v>260</v>
      </c>
      <c r="I3" s="62">
        <v>1725461</v>
      </c>
      <c r="J3" s="65"/>
      <c r="K3" s="70" t="s">
        <v>59</v>
      </c>
      <c r="L3" s="100">
        <v>0.7</v>
      </c>
      <c r="M3" s="65"/>
      <c r="N3" s="65"/>
      <c r="O3" s="65"/>
      <c r="R3" s="24"/>
      <c r="S3" s="101"/>
      <c r="T3" s="65"/>
      <c r="V3" s="65"/>
      <c r="W3" s="65"/>
      <c r="X3" s="65"/>
      <c r="Y3" s="65"/>
      <c r="Z3" s="65"/>
    </row>
    <row r="4" spans="1:26" ht="15.75" customHeight="1">
      <c r="A4" s="65"/>
      <c r="B4" s="70">
        <v>261</v>
      </c>
      <c r="C4" s="63">
        <v>1749239183902</v>
      </c>
      <c r="D4" s="98">
        <v>0.01</v>
      </c>
      <c r="E4" s="63">
        <v>12631717617910</v>
      </c>
      <c r="F4" s="99">
        <v>1.48E-3</v>
      </c>
      <c r="G4" s="65"/>
      <c r="H4" s="61">
        <v>261</v>
      </c>
      <c r="I4" s="62">
        <v>1750290</v>
      </c>
      <c r="J4" s="65"/>
      <c r="K4" s="70" t="s">
        <v>60</v>
      </c>
      <c r="L4" s="102" t="s">
        <v>61</v>
      </c>
      <c r="M4" s="103"/>
      <c r="N4" s="65"/>
      <c r="O4" s="65"/>
      <c r="R4" s="24"/>
      <c r="S4" s="101"/>
      <c r="T4" s="65"/>
      <c r="V4" s="65"/>
      <c r="W4" s="65"/>
      <c r="X4" s="65"/>
      <c r="Y4" s="65"/>
      <c r="Z4" s="65"/>
    </row>
    <row r="5" spans="1:26" ht="15.75" customHeight="1">
      <c r="A5" s="65"/>
      <c r="B5" s="70">
        <v>262</v>
      </c>
      <c r="C5" s="63">
        <v>1766731575741</v>
      </c>
      <c r="D5" s="98">
        <v>0.01</v>
      </c>
      <c r="E5" s="63">
        <v>14398449193651</v>
      </c>
      <c r="F5" s="99">
        <v>1.6900000000000001E-3</v>
      </c>
      <c r="G5" s="65"/>
      <c r="H5" s="61">
        <v>262</v>
      </c>
      <c r="I5" s="62">
        <v>1775159</v>
      </c>
      <c r="J5" s="65"/>
      <c r="K5" s="70" t="s">
        <v>62</v>
      </c>
      <c r="L5" s="100">
        <v>0.95</v>
      </c>
      <c r="M5" s="65"/>
      <c r="N5" s="65"/>
      <c r="O5" s="65"/>
      <c r="R5" s="24"/>
      <c r="S5" s="101"/>
      <c r="T5" s="65"/>
      <c r="V5" s="65"/>
      <c r="W5" s="65"/>
      <c r="X5" s="65"/>
      <c r="Y5" s="65"/>
      <c r="Z5" s="65"/>
    </row>
    <row r="6" spans="1:26" ht="15.75" customHeight="1">
      <c r="A6" s="65"/>
      <c r="B6" s="70">
        <v>263</v>
      </c>
      <c r="C6" s="63">
        <v>1784398891498</v>
      </c>
      <c r="D6" s="98">
        <v>0.01</v>
      </c>
      <c r="E6" s="63">
        <v>16182848085149</v>
      </c>
      <c r="F6" s="99">
        <v>1.9E-3</v>
      </c>
      <c r="G6" s="65"/>
      <c r="H6" s="61">
        <v>263</v>
      </c>
      <c r="I6" s="62">
        <v>1800203</v>
      </c>
      <c r="J6" s="65"/>
      <c r="K6" s="70" t="s">
        <v>63</v>
      </c>
      <c r="L6" s="100">
        <v>0.96</v>
      </c>
      <c r="M6" s="65"/>
      <c r="N6" s="65"/>
      <c r="O6" s="65"/>
      <c r="R6" s="24"/>
      <c r="S6" s="101"/>
      <c r="T6" s="65"/>
      <c r="V6" s="65"/>
      <c r="W6" s="65"/>
      <c r="X6" s="65"/>
      <c r="Y6" s="65"/>
      <c r="Z6" s="65"/>
    </row>
    <row r="7" spans="1:26" ht="15.75" customHeight="1">
      <c r="A7" s="65"/>
      <c r="B7" s="70">
        <v>264</v>
      </c>
      <c r="C7" s="63">
        <v>1802242880412</v>
      </c>
      <c r="D7" s="98">
        <v>0.01</v>
      </c>
      <c r="E7" s="63">
        <v>17985090965561</v>
      </c>
      <c r="F7" s="99">
        <v>2.1099999999999999E-3</v>
      </c>
      <c r="G7" s="65"/>
      <c r="H7" s="61">
        <v>264</v>
      </c>
      <c r="I7" s="62">
        <v>1828409</v>
      </c>
      <c r="J7" s="65"/>
      <c r="K7" s="70" t="s">
        <v>64</v>
      </c>
      <c r="L7" s="100">
        <v>0.97</v>
      </c>
      <c r="M7" s="65"/>
      <c r="N7" s="65"/>
      <c r="O7" s="65"/>
      <c r="R7" s="24"/>
      <c r="S7" s="101"/>
      <c r="T7" s="65"/>
      <c r="V7" s="65"/>
      <c r="W7" s="65"/>
      <c r="X7" s="65"/>
      <c r="Y7" s="65"/>
      <c r="Z7" s="65"/>
    </row>
    <row r="8" spans="1:26" ht="15.75" customHeight="1">
      <c r="A8" s="65"/>
      <c r="B8" s="70">
        <v>265</v>
      </c>
      <c r="C8" s="63">
        <v>2342915744535</v>
      </c>
      <c r="D8" s="98">
        <v>0.3</v>
      </c>
      <c r="E8" s="63">
        <v>20328006710096</v>
      </c>
      <c r="F8" s="99">
        <v>2.3900000000000002E-3</v>
      </c>
      <c r="G8" s="65"/>
      <c r="H8" s="61">
        <v>265</v>
      </c>
      <c r="I8" s="62">
        <v>2056974</v>
      </c>
      <c r="J8" s="65"/>
      <c r="K8" s="70" t="s">
        <v>65</v>
      </c>
      <c r="L8" s="100">
        <v>0.98</v>
      </c>
      <c r="M8" s="65"/>
      <c r="N8" s="65"/>
      <c r="O8" s="65"/>
      <c r="R8" s="24"/>
      <c r="S8" s="101"/>
      <c r="T8" s="65"/>
      <c r="V8" s="65"/>
      <c r="W8" s="65"/>
      <c r="X8" s="65"/>
      <c r="Y8" s="65"/>
      <c r="Z8" s="65"/>
    </row>
    <row r="9" spans="1:26" ht="15.75" customHeight="1">
      <c r="A9" s="65"/>
      <c r="B9" s="70">
        <v>266</v>
      </c>
      <c r="C9" s="63">
        <v>2366344901980</v>
      </c>
      <c r="D9" s="98">
        <v>0.01</v>
      </c>
      <c r="E9" s="63">
        <v>22694351612076</v>
      </c>
      <c r="F9" s="99">
        <v>2.6700000000000001E-3</v>
      </c>
      <c r="G9" s="65"/>
      <c r="H9" s="61">
        <v>266</v>
      </c>
      <c r="I9" s="62">
        <v>2085219</v>
      </c>
      <c r="J9" s="65"/>
      <c r="K9" s="70" t="s">
        <v>66</v>
      </c>
      <c r="L9" s="100">
        <v>0.99</v>
      </c>
      <c r="M9" s="65"/>
      <c r="N9" s="65"/>
      <c r="O9" s="65"/>
      <c r="R9" s="24"/>
      <c r="S9" s="101"/>
      <c r="T9" s="65"/>
      <c r="V9" s="65"/>
      <c r="W9" s="65"/>
      <c r="X9" s="65"/>
      <c r="Y9" s="65"/>
      <c r="Z9" s="65"/>
    </row>
    <row r="10" spans="1:26" ht="15.75" customHeight="1">
      <c r="A10" s="65"/>
      <c r="B10" s="70">
        <v>267</v>
      </c>
      <c r="C10" s="63">
        <v>2390008350999</v>
      </c>
      <c r="D10" s="98">
        <v>0.01</v>
      </c>
      <c r="E10" s="63">
        <v>25084359963075</v>
      </c>
      <c r="F10" s="99">
        <v>2.9499999999999999E-3</v>
      </c>
      <c r="G10" s="65"/>
      <c r="H10" s="61">
        <v>267</v>
      </c>
      <c r="I10" s="62">
        <v>2113572</v>
      </c>
      <c r="J10" s="65"/>
      <c r="K10" s="70">
        <v>10</v>
      </c>
      <c r="L10" s="100">
        <v>1</v>
      </c>
      <c r="M10" s="65"/>
      <c r="N10" s="65"/>
      <c r="O10" s="65"/>
      <c r="R10" s="24"/>
      <c r="S10" s="101"/>
      <c r="T10" s="65"/>
      <c r="V10" s="65"/>
      <c r="W10" s="65"/>
      <c r="X10" s="65"/>
      <c r="Y10" s="65"/>
      <c r="Z10" s="65"/>
    </row>
    <row r="11" spans="1:26" ht="15.75" customHeight="1">
      <c r="A11" s="65"/>
      <c r="B11" s="70">
        <v>268</v>
      </c>
      <c r="C11" s="63">
        <v>2413908434508</v>
      </c>
      <c r="D11" s="98">
        <v>0.01</v>
      </c>
      <c r="E11" s="63">
        <v>27498268397583</v>
      </c>
      <c r="F11" s="99">
        <v>3.2299999999999998E-3</v>
      </c>
      <c r="G11" s="65"/>
      <c r="H11" s="61">
        <v>268</v>
      </c>
      <c r="I11" s="62">
        <v>2145596</v>
      </c>
      <c r="J11" s="65"/>
      <c r="K11" s="70" t="s">
        <v>67</v>
      </c>
      <c r="L11" s="100">
        <v>1.05</v>
      </c>
      <c r="M11" s="65"/>
      <c r="N11" s="65"/>
      <c r="O11" s="65"/>
      <c r="R11" s="24"/>
      <c r="S11" s="101"/>
      <c r="T11" s="65"/>
      <c r="V11" s="65"/>
      <c r="W11" s="65"/>
      <c r="X11" s="65"/>
      <c r="Y11" s="65"/>
      <c r="Z11" s="65"/>
    </row>
    <row r="12" spans="1:26" ht="15.75" customHeight="1">
      <c r="A12" s="65"/>
      <c r="B12" s="70">
        <v>269</v>
      </c>
      <c r="C12" s="63">
        <v>2438047518853</v>
      </c>
      <c r="D12" s="98">
        <v>0.01</v>
      </c>
      <c r="E12" s="63">
        <v>29936315916436</v>
      </c>
      <c r="F12" s="99">
        <v>3.5200000000000001E-3</v>
      </c>
      <c r="G12" s="65"/>
      <c r="H12" s="61">
        <v>269</v>
      </c>
      <c r="I12" s="62">
        <v>2174274</v>
      </c>
      <c r="J12" s="65"/>
      <c r="K12" s="70" t="s">
        <v>68</v>
      </c>
      <c r="L12" s="100">
        <v>1.1000000000000001</v>
      </c>
      <c r="M12" s="65"/>
      <c r="N12" s="65"/>
      <c r="O12" s="65"/>
      <c r="R12" s="24"/>
      <c r="S12" s="101"/>
      <c r="T12" s="65"/>
      <c r="V12" s="65"/>
      <c r="W12" s="65"/>
      <c r="X12" s="65"/>
      <c r="Y12" s="65"/>
      <c r="Z12" s="65"/>
    </row>
    <row r="13" spans="1:26" ht="15.75" customHeight="1">
      <c r="A13" s="65"/>
      <c r="B13" s="70">
        <v>270</v>
      </c>
      <c r="C13" s="63">
        <v>5412465491853</v>
      </c>
      <c r="D13" s="98">
        <v>1.22</v>
      </c>
      <c r="E13" s="63">
        <v>35348781408289</v>
      </c>
      <c r="F13" s="99">
        <v>4.15E-3</v>
      </c>
      <c r="G13" s="65"/>
      <c r="H13" s="61">
        <v>270</v>
      </c>
      <c r="I13" s="62">
        <v>2445217</v>
      </c>
      <c r="J13" s="65"/>
      <c r="K13" s="70" t="s">
        <v>69</v>
      </c>
      <c r="L13" s="100">
        <v>1.2</v>
      </c>
      <c r="M13" s="103"/>
      <c r="N13" s="65"/>
      <c r="O13" s="65"/>
      <c r="R13" s="24"/>
      <c r="S13" s="101"/>
      <c r="T13" s="65"/>
      <c r="V13" s="65"/>
      <c r="W13" s="65"/>
      <c r="X13" s="65"/>
      <c r="Y13" s="65"/>
      <c r="Z13" s="65"/>
    </row>
    <row r="14" spans="1:26" ht="15.75" customHeight="1">
      <c r="A14" s="65"/>
      <c r="B14" s="70">
        <v>271</v>
      </c>
      <c r="C14" s="63">
        <v>5466590146771</v>
      </c>
      <c r="D14" s="98">
        <v>0.01</v>
      </c>
      <c r="E14" s="63">
        <v>40815371555060</v>
      </c>
      <c r="F14" s="99">
        <v>4.79E-3</v>
      </c>
      <c r="G14" s="65"/>
      <c r="H14" s="61">
        <v>271</v>
      </c>
      <c r="I14" s="62">
        <v>2481337</v>
      </c>
      <c r="J14" s="65"/>
      <c r="K14" s="70" t="s">
        <v>70</v>
      </c>
      <c r="L14" s="100">
        <v>1.1000000000000001</v>
      </c>
      <c r="M14" s="65"/>
      <c r="N14" s="65"/>
      <c r="O14" s="65"/>
      <c r="R14" s="24"/>
      <c r="S14" s="101"/>
      <c r="T14" s="65"/>
      <c r="V14" s="65"/>
      <c r="W14" s="65"/>
      <c r="X14" s="65"/>
      <c r="Y14" s="65"/>
      <c r="Z14" s="65"/>
    </row>
    <row r="15" spans="1:26" ht="15.75" customHeight="1">
      <c r="A15" s="65"/>
      <c r="B15" s="70">
        <v>272</v>
      </c>
      <c r="C15" s="63">
        <v>5521256048238</v>
      </c>
      <c r="D15" s="98">
        <v>0.01</v>
      </c>
      <c r="E15" s="63">
        <v>46336627603298</v>
      </c>
      <c r="F15" s="99">
        <v>5.4400000000000004E-3</v>
      </c>
      <c r="G15" s="65"/>
      <c r="H15" s="61">
        <v>272</v>
      </c>
      <c r="I15" s="62">
        <v>2513634</v>
      </c>
      <c r="J15" s="65"/>
      <c r="K15" s="70" t="s">
        <v>71</v>
      </c>
      <c r="L15" s="100">
        <v>1.05</v>
      </c>
      <c r="M15" s="65"/>
      <c r="N15" s="65"/>
      <c r="O15" s="65"/>
      <c r="R15" s="24"/>
      <c r="S15" s="101"/>
      <c r="T15" s="65"/>
      <c r="V15" s="65"/>
      <c r="W15" s="65"/>
      <c r="X15" s="65"/>
      <c r="Y15" s="65"/>
      <c r="Z15" s="65"/>
    </row>
    <row r="16" spans="1:26" ht="15.75" customHeight="1">
      <c r="A16" s="65"/>
      <c r="B16" s="70">
        <v>273</v>
      </c>
      <c r="C16" s="63">
        <v>5576468608720</v>
      </c>
      <c r="D16" s="98">
        <v>0.01</v>
      </c>
      <c r="E16" s="63">
        <v>51913096212018</v>
      </c>
      <c r="F16" s="99">
        <v>6.1000000000000004E-3</v>
      </c>
      <c r="G16" s="65"/>
      <c r="H16" s="61">
        <v>273</v>
      </c>
      <c r="I16" s="62">
        <v>2546149</v>
      </c>
      <c r="J16" s="65"/>
      <c r="K16" s="70" t="s">
        <v>72</v>
      </c>
      <c r="L16" s="102" t="s">
        <v>73</v>
      </c>
      <c r="M16" s="103"/>
      <c r="N16" s="65"/>
      <c r="O16" s="65"/>
      <c r="R16" s="24"/>
      <c r="S16" s="101"/>
      <c r="T16" s="65"/>
      <c r="V16" s="65"/>
      <c r="W16" s="65"/>
      <c r="X16" s="65"/>
      <c r="Y16" s="65"/>
      <c r="Z16" s="65"/>
    </row>
    <row r="17" spans="1:26" ht="15.75" customHeight="1">
      <c r="A17" s="65"/>
      <c r="B17" s="70">
        <v>274</v>
      </c>
      <c r="C17" s="63">
        <v>5632233294807</v>
      </c>
      <c r="D17" s="98">
        <v>0.01</v>
      </c>
      <c r="E17" s="63">
        <v>57545329506825</v>
      </c>
      <c r="F17" s="99">
        <v>6.7600000000000004E-3</v>
      </c>
      <c r="G17" s="65"/>
      <c r="H17" s="61">
        <v>274</v>
      </c>
      <c r="I17" s="62">
        <v>2582906</v>
      </c>
      <c r="J17" s="65"/>
      <c r="K17" s="70" t="s">
        <v>74</v>
      </c>
      <c r="L17" s="102" t="s">
        <v>75</v>
      </c>
      <c r="M17" s="103"/>
      <c r="N17" s="65"/>
      <c r="O17" s="65"/>
      <c r="R17" s="24"/>
      <c r="S17" s="101"/>
      <c r="T17" s="65"/>
      <c r="V17" s="65"/>
      <c r="W17" s="65"/>
      <c r="X17" s="65"/>
      <c r="Y17" s="65"/>
      <c r="Z17" s="65"/>
    </row>
    <row r="18" spans="1:26" ht="15.75" customHeight="1">
      <c r="A18" s="65"/>
      <c r="B18" s="70">
        <v>275</v>
      </c>
      <c r="C18" s="41">
        <v>11377111255510</v>
      </c>
      <c r="D18" s="98">
        <v>1.02</v>
      </c>
      <c r="E18" s="63">
        <v>68922440762335</v>
      </c>
      <c r="F18" s="99">
        <v>8.0999999999999996E-3</v>
      </c>
      <c r="G18" s="65"/>
      <c r="H18" s="61">
        <v>275</v>
      </c>
      <c r="I18" s="63">
        <v>2903024</v>
      </c>
      <c r="J18" s="65"/>
      <c r="K18" s="70" t="s">
        <v>76</v>
      </c>
      <c r="L18" s="100">
        <v>0.1</v>
      </c>
      <c r="M18" s="65"/>
      <c r="N18" s="65"/>
      <c r="O18" s="65"/>
      <c r="R18" s="64"/>
      <c r="S18" s="101"/>
      <c r="T18" s="65"/>
      <c r="V18" s="65"/>
      <c r="W18" s="65"/>
      <c r="X18" s="65"/>
      <c r="Y18" s="65"/>
      <c r="Z18" s="65"/>
    </row>
    <row r="19" spans="1:26" ht="15.75" customHeight="1">
      <c r="A19" s="65"/>
      <c r="B19" s="70">
        <v>276</v>
      </c>
      <c r="C19" s="63">
        <v>12514822381061</v>
      </c>
      <c r="D19" s="98">
        <v>0.1</v>
      </c>
      <c r="E19" s="63">
        <v>81437263143396</v>
      </c>
      <c r="F19" s="99">
        <v>9.5700000000000004E-3</v>
      </c>
      <c r="G19" s="65"/>
      <c r="H19" s="61">
        <v>276</v>
      </c>
      <c r="I19" s="63">
        <v>2939616</v>
      </c>
      <c r="J19" s="65"/>
      <c r="K19" s="70" t="s">
        <v>77</v>
      </c>
      <c r="L19" s="104" t="s">
        <v>78</v>
      </c>
      <c r="M19" s="7"/>
      <c r="N19" s="65"/>
      <c r="O19" s="65"/>
      <c r="R19" s="64"/>
      <c r="S19" s="101"/>
      <c r="T19" s="65"/>
      <c r="V19" s="65"/>
      <c r="W19" s="65"/>
      <c r="X19" s="65"/>
      <c r="Y19" s="65"/>
      <c r="Z19" s="65"/>
    </row>
    <row r="20" spans="1:26" ht="15.75" customHeight="1">
      <c r="A20" s="65"/>
      <c r="B20" s="70">
        <v>277</v>
      </c>
      <c r="C20" s="63">
        <v>13766304619167</v>
      </c>
      <c r="D20" s="98">
        <v>0.1</v>
      </c>
      <c r="E20" s="63">
        <v>95203567762563</v>
      </c>
      <c r="F20" s="99">
        <v>1.1180000000000001E-2</v>
      </c>
      <c r="G20" s="65"/>
      <c r="H20" s="61">
        <v>277</v>
      </c>
      <c r="I20" s="63">
        <v>2981010</v>
      </c>
      <c r="J20" s="65"/>
      <c r="K20" s="65"/>
      <c r="L20" s="65"/>
      <c r="M20" s="65"/>
      <c r="N20" s="65"/>
      <c r="O20" s="65"/>
      <c r="R20" s="64"/>
      <c r="S20" s="101"/>
      <c r="T20" s="65"/>
      <c r="V20" s="65"/>
      <c r="W20" s="65"/>
      <c r="X20" s="65"/>
      <c r="Y20" s="65"/>
      <c r="Z20" s="65"/>
    </row>
    <row r="21" spans="1:26" ht="15.75" customHeight="1">
      <c r="A21" s="65"/>
      <c r="B21" s="70">
        <v>278</v>
      </c>
      <c r="C21" s="63">
        <v>15142935081083</v>
      </c>
      <c r="D21" s="98">
        <v>0.1</v>
      </c>
      <c r="E21" s="63">
        <v>110346502843646</v>
      </c>
      <c r="F21" s="99">
        <v>1.2959999999999999E-2</v>
      </c>
      <c r="G21" s="65"/>
      <c r="H21" s="61">
        <v>278</v>
      </c>
      <c r="I21" s="63">
        <v>3017988</v>
      </c>
      <c r="J21" s="65"/>
      <c r="K21" s="105" t="s">
        <v>58</v>
      </c>
      <c r="L21" s="104">
        <f>'경험치 효율표'!K4-'경험치 효율표'!K5</f>
        <v>-1</v>
      </c>
      <c r="M21" s="65"/>
      <c r="N21" s="65"/>
      <c r="O21" s="65"/>
      <c r="R21" s="64"/>
      <c r="S21" s="101"/>
      <c r="T21" s="65"/>
      <c r="V21" s="65"/>
      <c r="W21" s="65"/>
      <c r="X21" s="65"/>
      <c r="Y21" s="65"/>
      <c r="Z21" s="65"/>
    </row>
    <row r="22" spans="1:26" ht="15.75" customHeight="1">
      <c r="A22" s="65"/>
      <c r="B22" s="70">
        <v>279</v>
      </c>
      <c r="C22" s="63">
        <v>16657228589191</v>
      </c>
      <c r="D22" s="98">
        <v>0.1</v>
      </c>
      <c r="E22" s="63">
        <v>127003731432837</v>
      </c>
      <c r="F22" s="99">
        <v>1.4919999999999999E-2</v>
      </c>
      <c r="G22" s="65"/>
      <c r="H22" s="61">
        <v>279</v>
      </c>
      <c r="I22" s="63">
        <v>3059716</v>
      </c>
      <c r="J22" s="65"/>
      <c r="K22" s="105" t="s">
        <v>1</v>
      </c>
      <c r="L22" s="104" cm="1">
        <f t="array" ref="L22">_xlfn.IFS(
L21&gt;=40,70,
L21&gt;=21,L21+50,
L21&gt;=19,95,
L21&gt;=17,96,
L21&gt;=15,97,
L21&gt;=13,98,
L21&gt;=11,99,
L21=10,100,
L21&gt;=5,105,
L21&gt;=2,110,
L21&gt;=-1,120,
L21&gt;=-4,110,
L21&gt;=-9,105,
L21&gt;=-20,110+L21,
L21&gt;=-35,
L21*4+154,
L21&gt;=-39,10,
L21&lt;=-40,0
)/100</f>
        <v>1.2</v>
      </c>
      <c r="M22" s="65"/>
      <c r="N22" s="65"/>
      <c r="O22" s="65"/>
      <c r="R22" s="64"/>
      <c r="S22" s="101"/>
      <c r="T22" s="65"/>
      <c r="V22" s="65"/>
      <c r="W22" s="65"/>
      <c r="X22" s="65"/>
      <c r="Y22" s="65"/>
      <c r="Z22" s="65"/>
    </row>
    <row r="23" spans="1:26" ht="15.75" customHeight="1">
      <c r="A23" s="65"/>
      <c r="B23" s="70">
        <v>280</v>
      </c>
      <c r="C23" s="63">
        <v>33647601750165</v>
      </c>
      <c r="D23" s="98">
        <v>1.02</v>
      </c>
      <c r="E23" s="63">
        <v>160651333183002</v>
      </c>
      <c r="F23" s="99">
        <v>1.8870000000000001E-2</v>
      </c>
      <c r="G23" s="65"/>
      <c r="H23" s="61">
        <v>280</v>
      </c>
      <c r="I23" s="63">
        <v>3436027</v>
      </c>
      <c r="J23" s="65"/>
      <c r="K23" s="65"/>
      <c r="L23" s="65"/>
      <c r="M23" s="65"/>
      <c r="N23" s="65"/>
      <c r="O23" s="65"/>
      <c r="R23" s="64"/>
      <c r="S23" s="101"/>
      <c r="T23" s="65"/>
      <c r="V23" s="65"/>
      <c r="W23" s="65"/>
      <c r="X23" s="65"/>
      <c r="Y23" s="65"/>
      <c r="Z23" s="65"/>
    </row>
    <row r="24" spans="1:26" ht="15.75" customHeight="1">
      <c r="A24" s="65"/>
      <c r="B24" s="70">
        <v>281</v>
      </c>
      <c r="C24" s="63">
        <v>37012361925181</v>
      </c>
      <c r="D24" s="98">
        <v>0.1</v>
      </c>
      <c r="E24" s="63">
        <v>197663695108183</v>
      </c>
      <c r="F24" s="99">
        <v>2.3220000000000001E-2</v>
      </c>
      <c r="G24" s="65"/>
      <c r="H24" s="61">
        <v>281</v>
      </c>
      <c r="I24" s="63">
        <v>3482914</v>
      </c>
      <c r="J24" s="65"/>
      <c r="K24" s="65"/>
      <c r="L24" s="65"/>
      <c r="M24" s="65"/>
      <c r="N24" s="65"/>
      <c r="O24" s="65"/>
      <c r="R24" s="64"/>
      <c r="S24" s="101"/>
      <c r="T24" s="65"/>
      <c r="V24" s="65"/>
      <c r="W24" s="65"/>
      <c r="X24" s="65"/>
      <c r="Y24" s="65"/>
      <c r="Z24" s="65"/>
    </row>
    <row r="25" spans="1:26" ht="15.75" customHeight="1">
      <c r="A25" s="65"/>
      <c r="B25" s="70">
        <v>282</v>
      </c>
      <c r="C25" s="63">
        <v>40713598117699</v>
      </c>
      <c r="D25" s="98">
        <v>0.1</v>
      </c>
      <c r="E25" s="63">
        <v>238377293225882</v>
      </c>
      <c r="F25" s="99">
        <v>2.8000000000000001E-2</v>
      </c>
      <c r="G25" s="65"/>
      <c r="H25" s="61">
        <v>282</v>
      </c>
      <c r="I25" s="63">
        <v>3524768</v>
      </c>
      <c r="J25" s="65"/>
      <c r="K25" s="65"/>
      <c r="L25" s="65"/>
      <c r="M25" s="65"/>
      <c r="N25" s="65"/>
      <c r="O25" s="65"/>
      <c r="R25" s="64"/>
      <c r="S25" s="101"/>
      <c r="T25" s="65"/>
      <c r="V25" s="65"/>
      <c r="W25" s="65"/>
      <c r="X25" s="65"/>
      <c r="Y25" s="65"/>
      <c r="Z25" s="65"/>
    </row>
    <row r="26" spans="1:26" ht="15.75" customHeight="1">
      <c r="A26" s="65"/>
      <c r="B26" s="70">
        <v>283</v>
      </c>
      <c r="C26" s="63">
        <v>44784957929468</v>
      </c>
      <c r="D26" s="98">
        <v>0.1</v>
      </c>
      <c r="E26" s="63">
        <v>283162251155350</v>
      </c>
      <c r="F26" s="99">
        <v>3.3259999999999998E-2</v>
      </c>
      <c r="G26" s="65"/>
      <c r="H26" s="61">
        <v>283</v>
      </c>
      <c r="I26" s="63">
        <v>3572010</v>
      </c>
      <c r="J26" s="65"/>
      <c r="K26" s="65"/>
      <c r="L26" s="65"/>
      <c r="M26" s="65"/>
      <c r="N26" s="65"/>
      <c r="O26" s="65"/>
      <c r="R26" s="64"/>
      <c r="S26" s="101"/>
      <c r="T26" s="65"/>
      <c r="V26" s="65"/>
      <c r="W26" s="65"/>
      <c r="X26" s="65"/>
      <c r="Y26" s="65"/>
      <c r="Z26" s="65"/>
    </row>
    <row r="27" spans="1:26" ht="15.75" customHeight="1">
      <c r="A27" s="65"/>
      <c r="B27" s="70">
        <v>284</v>
      </c>
      <c r="C27" s="63">
        <v>49263453722414</v>
      </c>
      <c r="D27" s="98">
        <v>0.1</v>
      </c>
      <c r="E27" s="63">
        <v>332425704877764</v>
      </c>
      <c r="F27" s="99">
        <v>3.9039999999999998E-2</v>
      </c>
      <c r="G27" s="65"/>
      <c r="H27" s="61">
        <v>284</v>
      </c>
      <c r="I27" s="63">
        <v>3614278</v>
      </c>
      <c r="J27" s="65"/>
      <c r="K27" s="65"/>
      <c r="L27" s="65"/>
      <c r="M27" s="65"/>
      <c r="N27" s="65"/>
      <c r="O27" s="65"/>
      <c r="R27" s="64"/>
      <c r="S27" s="101"/>
      <c r="T27" s="65"/>
      <c r="V27" s="65"/>
      <c r="W27" s="65"/>
      <c r="X27" s="65"/>
      <c r="Y27" s="65"/>
      <c r="Z27" s="65"/>
    </row>
    <row r="28" spans="1:26" ht="15.75" customHeight="1">
      <c r="A28" s="65"/>
      <c r="B28" s="70">
        <v>285</v>
      </c>
      <c r="C28" s="63">
        <v>99512176519276</v>
      </c>
      <c r="D28" s="98">
        <v>1.02</v>
      </c>
      <c r="E28" s="63">
        <v>431937881397040</v>
      </c>
      <c r="F28" s="99">
        <v>5.0729999999999997E-2</v>
      </c>
      <c r="G28" s="65"/>
      <c r="H28" s="61">
        <v>285</v>
      </c>
      <c r="I28" s="63">
        <v>4062965</v>
      </c>
      <c r="J28" s="65"/>
      <c r="K28" s="65"/>
      <c r="L28" s="65"/>
      <c r="M28" s="65"/>
      <c r="N28" s="65"/>
      <c r="O28" s="65"/>
      <c r="R28" s="64"/>
      <c r="S28" s="101"/>
      <c r="T28" s="65"/>
      <c r="V28" s="65"/>
      <c r="W28" s="65"/>
      <c r="X28" s="65"/>
      <c r="Y28" s="65"/>
      <c r="Z28" s="65"/>
    </row>
    <row r="29" spans="1:26" ht="15.75" customHeight="1">
      <c r="A29" s="65"/>
      <c r="B29" s="70">
        <v>286</v>
      </c>
      <c r="C29" s="41">
        <v>109463394171203</v>
      </c>
      <c r="D29" s="98">
        <v>0.1</v>
      </c>
      <c r="E29" s="63">
        <v>541401275568243</v>
      </c>
      <c r="F29" s="99">
        <v>6.3589999999999994E-2</v>
      </c>
      <c r="G29" s="65"/>
      <c r="H29" s="61">
        <v>286</v>
      </c>
      <c r="I29" s="63">
        <v>4110304</v>
      </c>
      <c r="J29" s="65"/>
      <c r="K29" s="65"/>
      <c r="L29" s="65"/>
      <c r="M29" s="65"/>
      <c r="N29" s="65"/>
      <c r="O29" s="65"/>
      <c r="R29" s="64"/>
      <c r="S29" s="101"/>
      <c r="T29" s="65"/>
      <c r="V29" s="65"/>
      <c r="W29" s="65"/>
      <c r="X29" s="65"/>
      <c r="Y29" s="65"/>
      <c r="Z29" s="65"/>
    </row>
    <row r="30" spans="1:26" ht="15.75" customHeight="1">
      <c r="A30" s="65"/>
      <c r="B30" s="70">
        <v>287</v>
      </c>
      <c r="C30" s="63">
        <v>120409733588323</v>
      </c>
      <c r="D30" s="98">
        <v>0.1</v>
      </c>
      <c r="E30" s="63">
        <v>661811009156566</v>
      </c>
      <c r="F30" s="99">
        <v>7.7729999999999994E-2</v>
      </c>
      <c r="G30" s="65"/>
      <c r="H30" s="61">
        <v>287</v>
      </c>
      <c r="I30" s="63">
        <v>4163751</v>
      </c>
      <c r="J30" s="65"/>
      <c r="K30" s="65"/>
      <c r="L30" s="65"/>
      <c r="M30" s="65"/>
      <c r="N30" s="65"/>
      <c r="O30" s="65"/>
      <c r="R30" s="64"/>
      <c r="S30" s="101"/>
      <c r="T30" s="65"/>
      <c r="V30" s="65"/>
      <c r="W30" s="65"/>
      <c r="X30" s="65"/>
      <c r="Y30" s="65"/>
      <c r="Z30" s="65"/>
    </row>
    <row r="31" spans="1:26" ht="15.75" customHeight="1">
      <c r="A31" s="65"/>
      <c r="B31" s="70">
        <v>288</v>
      </c>
      <c r="C31" s="63">
        <v>132450706947155</v>
      </c>
      <c r="D31" s="98">
        <v>0.1</v>
      </c>
      <c r="E31" s="63">
        <v>794261716103721</v>
      </c>
      <c r="F31" s="99">
        <v>9.3289999999999998E-2</v>
      </c>
      <c r="G31" s="65"/>
      <c r="H31" s="61">
        <v>288</v>
      </c>
      <c r="I31" s="63">
        <v>4217526</v>
      </c>
      <c r="J31" s="65"/>
      <c r="K31" s="65"/>
      <c r="L31" s="65"/>
      <c r="M31" s="65"/>
      <c r="N31" s="65"/>
      <c r="O31" s="65"/>
      <c r="R31" s="64"/>
      <c r="S31" s="101"/>
      <c r="T31" s="65"/>
      <c r="V31" s="65"/>
      <c r="W31" s="65"/>
      <c r="X31" s="65"/>
      <c r="Y31" s="65"/>
      <c r="Z31" s="65"/>
    </row>
    <row r="32" spans="1:26" ht="15.75" customHeight="1">
      <c r="A32" s="65"/>
      <c r="B32" s="70">
        <v>289</v>
      </c>
      <c r="C32" s="63">
        <v>145695777641870</v>
      </c>
      <c r="D32" s="98">
        <v>0.1</v>
      </c>
      <c r="E32" s="63">
        <v>939957493745591</v>
      </c>
      <c r="F32" s="99">
        <v>0.1104</v>
      </c>
      <c r="G32" s="65"/>
      <c r="H32" s="61">
        <v>289</v>
      </c>
      <c r="I32" s="63">
        <v>4265489</v>
      </c>
      <c r="J32" s="65"/>
      <c r="K32" s="65"/>
      <c r="L32" s="65"/>
      <c r="M32" s="65"/>
      <c r="N32" s="65"/>
      <c r="O32" s="65"/>
      <c r="R32" s="64"/>
      <c r="S32" s="101"/>
      <c r="T32" s="65"/>
      <c r="V32" s="65"/>
      <c r="W32" s="65"/>
      <c r="X32" s="65"/>
      <c r="Y32" s="65"/>
      <c r="Z32" s="65"/>
    </row>
    <row r="33" spans="1:26" ht="15.75" customHeight="1">
      <c r="A33" s="65"/>
      <c r="B33" s="70">
        <v>290</v>
      </c>
      <c r="C33" s="63">
        <v>294305470836577</v>
      </c>
      <c r="D33" s="98">
        <v>1.02</v>
      </c>
      <c r="E33" s="63">
        <v>1234262964582160</v>
      </c>
      <c r="F33" s="99">
        <v>0.14496999999999999</v>
      </c>
      <c r="G33" s="65"/>
      <c r="H33" s="61">
        <v>290</v>
      </c>
      <c r="I33" s="63">
        <v>4793318</v>
      </c>
      <c r="J33" s="65"/>
      <c r="K33" s="65"/>
      <c r="L33" s="65"/>
      <c r="M33" s="65"/>
      <c r="N33" s="65"/>
      <c r="O33" s="65"/>
      <c r="R33" s="64"/>
      <c r="S33" s="101"/>
      <c r="T33" s="65"/>
      <c r="V33" s="65"/>
      <c r="W33" s="65"/>
      <c r="X33" s="65"/>
      <c r="Y33" s="65"/>
      <c r="Z33" s="65"/>
    </row>
    <row r="34" spans="1:26" ht="15.75" customHeight="1">
      <c r="A34" s="65"/>
      <c r="B34" s="70">
        <v>291</v>
      </c>
      <c r="C34" s="63">
        <v>323736017920234</v>
      </c>
      <c r="D34" s="98">
        <v>0.1</v>
      </c>
      <c r="E34" s="63">
        <v>1557998982502400</v>
      </c>
      <c r="F34" s="99">
        <v>0.18299000000000001</v>
      </c>
      <c r="G34" s="65"/>
      <c r="H34" s="61">
        <v>291</v>
      </c>
      <c r="I34" s="63">
        <v>4847012</v>
      </c>
      <c r="J34" s="65"/>
      <c r="K34" s="65"/>
      <c r="L34" s="65"/>
      <c r="M34" s="65"/>
      <c r="N34" s="65"/>
      <c r="O34" s="65"/>
      <c r="R34" s="64"/>
      <c r="S34" s="101"/>
      <c r="T34" s="65"/>
      <c r="V34" s="65"/>
      <c r="W34" s="65"/>
      <c r="X34" s="65"/>
      <c r="Y34" s="65"/>
      <c r="Z34" s="65"/>
    </row>
    <row r="35" spans="1:26" ht="15.75" customHeight="1">
      <c r="A35" s="65"/>
      <c r="B35" s="70">
        <v>292</v>
      </c>
      <c r="C35" s="63">
        <v>356109619712257</v>
      </c>
      <c r="D35" s="98">
        <v>0.1</v>
      </c>
      <c r="E35" s="63">
        <v>1914108602214650</v>
      </c>
      <c r="F35" s="99">
        <v>0.22481999999999999</v>
      </c>
      <c r="G35" s="65"/>
      <c r="H35" s="61">
        <v>292</v>
      </c>
      <c r="I35" s="63">
        <v>4907812</v>
      </c>
      <c r="J35" s="65"/>
      <c r="K35" s="65"/>
      <c r="L35" s="65"/>
      <c r="M35" s="65"/>
      <c r="N35" s="65"/>
      <c r="O35" s="65"/>
      <c r="R35" s="64"/>
      <c r="S35" s="101"/>
      <c r="T35" s="65"/>
      <c r="V35" s="65"/>
      <c r="W35" s="65"/>
      <c r="X35" s="65"/>
      <c r="Y35" s="65"/>
      <c r="Z35" s="65"/>
    </row>
    <row r="36" spans="1:26" ht="15.75" customHeight="1">
      <c r="A36" s="65"/>
      <c r="B36" s="70">
        <v>293</v>
      </c>
      <c r="C36" s="63">
        <v>391720581683482</v>
      </c>
      <c r="D36" s="98">
        <v>0.1</v>
      </c>
      <c r="E36" s="63">
        <v>2305829183898140</v>
      </c>
      <c r="F36" s="99">
        <v>0.27083000000000002</v>
      </c>
      <c r="G36" s="65"/>
      <c r="H36" s="61">
        <v>293</v>
      </c>
      <c r="I36" s="63">
        <v>4968977</v>
      </c>
      <c r="J36" s="65"/>
      <c r="K36" s="65"/>
      <c r="L36" s="65"/>
      <c r="M36" s="65"/>
      <c r="N36" s="65"/>
      <c r="O36" s="65"/>
      <c r="R36" s="64"/>
      <c r="S36" s="101"/>
      <c r="T36" s="65"/>
      <c r="V36" s="65"/>
      <c r="W36" s="65"/>
      <c r="X36" s="65"/>
      <c r="Y36" s="65"/>
      <c r="Z36" s="65"/>
    </row>
    <row r="37" spans="1:26" ht="15.75" customHeight="1">
      <c r="A37" s="65"/>
      <c r="B37" s="70">
        <v>294</v>
      </c>
      <c r="C37" s="63">
        <v>430892639851830</v>
      </c>
      <c r="D37" s="98">
        <v>0.1</v>
      </c>
      <c r="E37" s="63">
        <v>2736721823749970</v>
      </c>
      <c r="F37" s="99">
        <v>0.32144</v>
      </c>
      <c r="G37" s="65"/>
      <c r="H37" s="61">
        <v>294</v>
      </c>
      <c r="I37" s="63">
        <v>5023491</v>
      </c>
      <c r="J37" s="65"/>
      <c r="K37" s="65"/>
      <c r="L37" s="65"/>
      <c r="M37" s="65"/>
      <c r="N37" s="65"/>
      <c r="O37" s="65"/>
      <c r="R37" s="64"/>
      <c r="S37" s="101"/>
      <c r="T37" s="65"/>
      <c r="V37" s="65"/>
      <c r="W37" s="65"/>
      <c r="X37" s="65"/>
      <c r="Y37" s="65"/>
      <c r="Z37" s="65"/>
    </row>
    <row r="38" spans="1:26" ht="15.75" customHeight="1">
      <c r="A38" s="65"/>
      <c r="B38" s="70">
        <v>295</v>
      </c>
      <c r="C38" s="63">
        <v>870403132500696</v>
      </c>
      <c r="D38" s="98">
        <v>1.02</v>
      </c>
      <c r="E38" s="63">
        <v>3607124956250660</v>
      </c>
      <c r="F38" s="99">
        <v>0.42366999999999999</v>
      </c>
      <c r="G38" s="65"/>
      <c r="H38" s="61">
        <v>295</v>
      </c>
      <c r="I38" s="41">
        <v>5643220</v>
      </c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</row>
    <row r="39" spans="1:26" ht="15.75" customHeight="1">
      <c r="A39" s="65"/>
      <c r="B39" s="70">
        <v>296</v>
      </c>
      <c r="C39" s="63">
        <v>957443445750765</v>
      </c>
      <c r="D39" s="98">
        <v>0.1</v>
      </c>
      <c r="E39" s="63">
        <v>4564568402001430</v>
      </c>
      <c r="F39" s="99">
        <v>0.53612000000000004</v>
      </c>
      <c r="G39" s="65"/>
      <c r="H39" s="61">
        <v>296</v>
      </c>
      <c r="I39" s="41">
        <v>5711948</v>
      </c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</row>
    <row r="40" spans="1:26" ht="15.75" customHeight="1">
      <c r="A40" s="65"/>
      <c r="B40" s="70">
        <v>297</v>
      </c>
      <c r="C40" s="41">
        <v>1053187790325840</v>
      </c>
      <c r="D40" s="98">
        <v>0.1</v>
      </c>
      <c r="E40" s="63">
        <v>5617756192327270</v>
      </c>
      <c r="F40" s="99">
        <v>0.65981999999999996</v>
      </c>
      <c r="G40" s="65"/>
      <c r="H40" s="61">
        <v>297</v>
      </c>
      <c r="I40" s="41">
        <v>5781080</v>
      </c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</row>
    <row r="41" spans="1:26" ht="15.75" customHeight="1">
      <c r="A41" s="65"/>
      <c r="B41" s="70">
        <v>298</v>
      </c>
      <c r="C41" s="63">
        <v>1158506569358420</v>
      </c>
      <c r="D41" s="98">
        <v>0.1</v>
      </c>
      <c r="E41" s="63">
        <v>6776262761685690</v>
      </c>
      <c r="F41" s="99">
        <v>0.79588999999999999</v>
      </c>
      <c r="G41" s="65"/>
      <c r="H41" s="61">
        <v>298</v>
      </c>
      <c r="I41" s="41">
        <v>5842650</v>
      </c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</row>
    <row r="42" spans="1:26" ht="15.75" customHeight="1">
      <c r="A42" s="65"/>
      <c r="B42" s="70">
        <v>299</v>
      </c>
      <c r="C42" s="41">
        <v>1737759854037630</v>
      </c>
      <c r="D42" s="98">
        <v>0.5</v>
      </c>
      <c r="E42" s="41">
        <v>8514022615723330</v>
      </c>
      <c r="F42" s="99">
        <v>1</v>
      </c>
      <c r="G42" s="65"/>
      <c r="H42" s="61">
        <v>299</v>
      </c>
      <c r="I42" s="41">
        <v>5912186</v>
      </c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</row>
    <row r="43" spans="1:26" ht="15.75" customHeight="1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</row>
    <row r="44" spans="1:26" ht="15.75" customHeight="1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</row>
    <row r="45" spans="1:26" ht="16.5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</row>
    <row r="46" spans="1:26" ht="16.5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</row>
    <row r="47" spans="1:26" ht="16.5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</row>
    <row r="48" spans="1:26" ht="16.5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</row>
    <row r="49" spans="1:26" ht="16.5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</row>
    <row r="50" spans="1:26" ht="16.5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</row>
    <row r="51" spans="1:26" ht="16.5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</row>
    <row r="52" spans="1:26" ht="16.5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</row>
    <row r="53" spans="1:26" ht="16.5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</row>
    <row r="54" spans="1:26" ht="16.5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</row>
    <row r="55" spans="1:26" ht="16.5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</row>
    <row r="56" spans="1:26" ht="16.5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</row>
    <row r="57" spans="1:26" ht="16.5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</row>
    <row r="58" spans="1:26" ht="16.5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</row>
    <row r="59" spans="1:26" ht="16.5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</row>
    <row r="60" spans="1:26" ht="16.5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</row>
    <row r="61" spans="1:26" ht="16.5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</row>
    <row r="62" spans="1:26" ht="16.5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</row>
    <row r="63" spans="1:26" ht="16.5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</row>
    <row r="64" spans="1:26" ht="16.5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</row>
    <row r="65" spans="1:26" ht="16.5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</row>
    <row r="66" spans="1:26" ht="16.5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</row>
    <row r="67" spans="1:26" ht="16.5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</row>
    <row r="68" spans="1:26" ht="16.5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</row>
    <row r="69" spans="1:26" ht="16.5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</row>
    <row r="70" spans="1:26" ht="16.5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</row>
    <row r="71" spans="1:26" ht="16.5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</row>
    <row r="72" spans="1:26" ht="16.5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</row>
    <row r="73" spans="1:26" ht="16.5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spans="1:26" ht="16.5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spans="1:26" ht="16.5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</row>
    <row r="76" spans="1:26" ht="16.5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</row>
    <row r="77" spans="1:26" ht="16.5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</row>
    <row r="78" spans="1:26" ht="16.5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</row>
    <row r="79" spans="1:26" ht="16.5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</row>
    <row r="80" spans="1:26" ht="16.5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</row>
    <row r="81" spans="1:26" ht="16.5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</row>
    <row r="82" spans="1:26" ht="16.5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</row>
    <row r="83" spans="1:26" ht="16.5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</row>
    <row r="84" spans="1:26" ht="16.5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</row>
    <row r="85" spans="1:26" ht="16.5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</row>
    <row r="86" spans="1:26" ht="16.5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</row>
    <row r="87" spans="1:26" ht="16.5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</row>
    <row r="88" spans="1:26" ht="16.5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</row>
    <row r="89" spans="1:26" ht="16.5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</row>
    <row r="90" spans="1:26" ht="16.5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</row>
    <row r="91" spans="1:26" ht="16.5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</row>
    <row r="92" spans="1:26" ht="16.5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</row>
    <row r="93" spans="1:26" ht="16.5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</row>
    <row r="94" spans="1:26" ht="16.5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</row>
    <row r="95" spans="1:26" ht="16.5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</row>
    <row r="96" spans="1:26" ht="16.5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</row>
    <row r="97" spans="1:26" ht="16.5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</row>
    <row r="98" spans="1:26" ht="16.5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</row>
    <row r="99" spans="1:26" ht="16.5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</row>
    <row r="100" spans="1:26" ht="16.5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</row>
    <row r="101" spans="1:26" ht="16.5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</row>
    <row r="102" spans="1:26" ht="16.5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</row>
    <row r="103" spans="1:26" ht="16.5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</row>
    <row r="104" spans="1:26" ht="16.5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</row>
    <row r="105" spans="1:26" ht="16.5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</row>
    <row r="106" spans="1:26" ht="16.5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</row>
    <row r="107" spans="1:26" ht="16.5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</row>
    <row r="108" spans="1:26" ht="16.5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</row>
    <row r="109" spans="1:26" ht="16.5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</row>
    <row r="110" spans="1:26" ht="16.5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</row>
    <row r="111" spans="1:26" ht="16.5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</row>
    <row r="112" spans="1:26" ht="16.5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</row>
    <row r="113" spans="1:26" ht="16.5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</row>
    <row r="114" spans="1:26" ht="16.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</row>
    <row r="115" spans="1:26" ht="16.5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</row>
    <row r="116" spans="1:26" ht="16.5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</row>
    <row r="117" spans="1:26" ht="16.5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</row>
    <row r="118" spans="1:26" ht="16.5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</row>
    <row r="119" spans="1:26" ht="16.5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</row>
    <row r="120" spans="1:26" ht="16.5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</row>
    <row r="121" spans="1:26" ht="16.5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</row>
    <row r="122" spans="1:26" ht="16.5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</row>
    <row r="123" spans="1:26" ht="16.5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</row>
    <row r="124" spans="1:26" ht="16.5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</row>
    <row r="125" spans="1:26" ht="16.5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</row>
    <row r="126" spans="1:26" ht="16.5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</row>
    <row r="127" spans="1:26" ht="16.5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</row>
    <row r="128" spans="1:26" ht="16.5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</row>
    <row r="129" spans="1:26" ht="16.5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</row>
    <row r="130" spans="1:26" ht="16.5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</row>
    <row r="131" spans="1:26" ht="16.5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</row>
    <row r="132" spans="1:26" ht="16.5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</row>
    <row r="133" spans="1:26" ht="16.5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</row>
    <row r="134" spans="1:26" ht="16.5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</row>
    <row r="135" spans="1:26" ht="16.5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</row>
    <row r="136" spans="1:26" ht="16.5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</row>
    <row r="137" spans="1:26" ht="16.5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</row>
    <row r="138" spans="1:26" ht="16.5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</row>
    <row r="139" spans="1:26" ht="16.5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</row>
    <row r="140" spans="1:26" ht="16.5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</row>
    <row r="141" spans="1:26" ht="16.5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</row>
    <row r="142" spans="1:26" ht="16.5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</row>
    <row r="143" spans="1:26" ht="16.5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</row>
    <row r="144" spans="1:26" ht="16.5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</row>
    <row r="145" spans="1:26" ht="16.5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</row>
    <row r="146" spans="1:26" ht="16.5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</row>
    <row r="147" spans="1:26" ht="16.5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</row>
    <row r="148" spans="1:26" ht="16.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</row>
    <row r="149" spans="1:26" ht="16.5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</row>
    <row r="150" spans="1:26" ht="16.5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</row>
    <row r="151" spans="1:26" ht="16.5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</row>
    <row r="152" spans="1:26" ht="16.5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</row>
    <row r="153" spans="1:26" ht="16.5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</row>
    <row r="154" spans="1:26" ht="16.5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</row>
    <row r="155" spans="1:26" ht="16.5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</row>
    <row r="156" spans="1:26" ht="16.5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</row>
    <row r="157" spans="1:26" ht="16.5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</row>
    <row r="158" spans="1:26" ht="16.5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</row>
    <row r="159" spans="1:26" ht="16.5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</row>
    <row r="160" spans="1:26" ht="16.5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</row>
    <row r="161" spans="1:26" ht="16.5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</row>
    <row r="162" spans="1:26" ht="16.5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</row>
    <row r="163" spans="1:26" ht="16.5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</row>
    <row r="164" spans="1:26" ht="16.5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</row>
    <row r="165" spans="1:26" ht="16.5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</row>
    <row r="166" spans="1:26" ht="16.5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</row>
    <row r="167" spans="1:26" ht="16.5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</row>
    <row r="168" spans="1:26" ht="16.5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</row>
    <row r="169" spans="1:26" ht="16.5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</row>
    <row r="170" spans="1:26" ht="16.5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</row>
    <row r="171" spans="1:26" ht="16.5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</row>
    <row r="172" spans="1:26" ht="16.5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</row>
    <row r="173" spans="1:26" ht="16.5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</row>
    <row r="174" spans="1:26" ht="16.5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</row>
    <row r="175" spans="1:26" ht="16.5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</row>
    <row r="176" spans="1:26" ht="16.5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</row>
    <row r="177" spans="1:26" ht="16.5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</row>
    <row r="178" spans="1:26" ht="16.5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</row>
    <row r="179" spans="1:26" ht="16.5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</row>
    <row r="180" spans="1:26" ht="16.5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</row>
    <row r="181" spans="1:26" ht="16.5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</row>
    <row r="182" spans="1:26" ht="16.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</row>
    <row r="183" spans="1:26" ht="16.5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</row>
    <row r="184" spans="1:26" ht="16.5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</row>
    <row r="185" spans="1:26" ht="16.5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</row>
    <row r="186" spans="1:26" ht="16.5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</row>
    <row r="187" spans="1:26" ht="16.5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</row>
    <row r="188" spans="1:26" ht="16.5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</row>
    <row r="189" spans="1:26" ht="16.5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</row>
    <row r="190" spans="1:26" ht="16.5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</row>
    <row r="191" spans="1:26" ht="16.5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</row>
    <row r="192" spans="1:26" ht="16.5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</row>
    <row r="193" spans="1:26" ht="16.5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</row>
    <row r="194" spans="1:26" ht="16.5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</row>
    <row r="195" spans="1:26" ht="16.5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</row>
    <row r="196" spans="1:26" ht="16.5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</row>
    <row r="197" spans="1:26" ht="16.5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</row>
    <row r="198" spans="1:26" ht="16.5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</row>
    <row r="199" spans="1:26" ht="16.5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</row>
    <row r="200" spans="1:26" ht="16.5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</row>
    <row r="201" spans="1:26" ht="16.5">
      <c r="A201" s="65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</row>
    <row r="202" spans="1:26" ht="16.5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</row>
    <row r="203" spans="1:26" ht="16.5">
      <c r="A203" s="65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</row>
    <row r="204" spans="1:26" ht="16.5">
      <c r="A204" s="65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</row>
    <row r="205" spans="1:26" ht="16.5">
      <c r="A205" s="65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</row>
    <row r="206" spans="1:26" ht="16.5">
      <c r="A206" s="65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</row>
    <row r="207" spans="1:26" ht="16.5">
      <c r="A207" s="65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</row>
    <row r="208" spans="1:26" ht="16.5">
      <c r="A208" s="65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</row>
    <row r="209" spans="1:26" ht="16.5">
      <c r="A209" s="65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</row>
    <row r="210" spans="1:26" ht="16.5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</row>
    <row r="211" spans="1:26" ht="16.5">
      <c r="A211" s="65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</row>
    <row r="212" spans="1:26" ht="16.5">
      <c r="A212" s="65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</row>
    <row r="213" spans="1:26" ht="16.5">
      <c r="A213" s="65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</row>
    <row r="214" spans="1:26" ht="16.5">
      <c r="A214" s="65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</row>
    <row r="215" spans="1:26" ht="16.5">
      <c r="A215" s="65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</row>
    <row r="216" spans="1:26" ht="16.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</row>
    <row r="217" spans="1:26" ht="16.5">
      <c r="A217" s="65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</row>
    <row r="218" spans="1:26" ht="16.5">
      <c r="A218" s="65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</row>
    <row r="219" spans="1:26" ht="16.5">
      <c r="A219" s="65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</row>
    <row r="220" spans="1:26" ht="16.5">
      <c r="A220" s="65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</row>
    <row r="221" spans="1:26" ht="16.5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</row>
    <row r="222" spans="1:26" ht="16.5">
      <c r="A222" s="65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</row>
    <row r="223" spans="1:26" ht="16.5">
      <c r="A223" s="65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</row>
    <row r="224" spans="1:26" ht="16.5">
      <c r="A224" s="65"/>
      <c r="B224" s="65"/>
      <c r="C224" s="65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</row>
    <row r="225" spans="1:26" ht="16.5">
      <c r="A225" s="65"/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</row>
    <row r="226" spans="1:26" ht="16.5">
      <c r="A226" s="65"/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</row>
    <row r="227" spans="1:26" ht="16.5">
      <c r="A227" s="65"/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</row>
    <row r="228" spans="1:26" ht="16.5">
      <c r="A228" s="65"/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</row>
    <row r="229" spans="1:26" ht="16.5">
      <c r="A229" s="65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</row>
    <row r="230" spans="1:26" ht="16.5">
      <c r="A230" s="65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</row>
    <row r="231" spans="1:26" ht="16.5">
      <c r="A231" s="65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</row>
    <row r="232" spans="1:26" ht="16.5">
      <c r="A232" s="65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</row>
    <row r="233" spans="1:26" ht="16.5">
      <c r="A233" s="65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</row>
    <row r="234" spans="1:26" ht="16.5">
      <c r="A234" s="65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</row>
    <row r="235" spans="1:26" ht="16.5">
      <c r="A235" s="65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</row>
    <row r="236" spans="1:26" ht="16.5">
      <c r="A236" s="65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</row>
    <row r="237" spans="1:26" ht="16.5">
      <c r="A237" s="65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</row>
    <row r="238" spans="1:26" ht="16.5">
      <c r="A238" s="65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</row>
    <row r="239" spans="1:26" ht="16.5">
      <c r="A239" s="65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</row>
    <row r="240" spans="1:26" ht="16.5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</row>
    <row r="241" spans="1:26" ht="16.5">
      <c r="A241" s="65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</row>
    <row r="242" spans="1:26" ht="16.5">
      <c r="A242" s="65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</row>
    <row r="243" spans="1:26" ht="16.5">
      <c r="A243" s="65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</row>
    <row r="244" spans="1:26" ht="16.5">
      <c r="A244" s="65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</row>
    <row r="245" spans="1:26" ht="16.5">
      <c r="A245" s="65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</row>
    <row r="246" spans="1:26" ht="16.5">
      <c r="A246" s="65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</row>
    <row r="247" spans="1:26" ht="16.5">
      <c r="A247" s="65"/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</row>
    <row r="248" spans="1:26" ht="16.5">
      <c r="A248" s="65"/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</row>
    <row r="249" spans="1:26" ht="16.5">
      <c r="A249" s="65"/>
      <c r="B249" s="65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</row>
    <row r="250" spans="1:26" ht="16.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</row>
    <row r="251" spans="1:26" ht="16.5">
      <c r="A251" s="65"/>
      <c r="B251" s="65"/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</row>
    <row r="252" spans="1:26" ht="16.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</row>
    <row r="253" spans="1:26" ht="16.5">
      <c r="A253" s="65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</row>
    <row r="254" spans="1:26" ht="16.5">
      <c r="A254" s="65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</row>
    <row r="255" spans="1:26" ht="16.5">
      <c r="A255" s="65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</row>
    <row r="256" spans="1:26" ht="16.5">
      <c r="A256" s="65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</row>
    <row r="257" spans="1:26" ht="16.5">
      <c r="A257" s="65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</row>
    <row r="258" spans="1:26" ht="16.5">
      <c r="A258" s="65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</row>
    <row r="259" spans="1:26" ht="16.5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</row>
    <row r="260" spans="1:26" ht="16.5">
      <c r="A260" s="65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</row>
    <row r="261" spans="1:26" ht="16.5">
      <c r="A261" s="65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</row>
    <row r="262" spans="1:26" ht="16.5">
      <c r="A262" s="65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</row>
    <row r="263" spans="1:26" ht="16.5">
      <c r="A263" s="65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</row>
    <row r="264" spans="1:26" ht="16.5">
      <c r="A264" s="65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</row>
    <row r="265" spans="1:26" ht="16.5">
      <c r="A265" s="65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</row>
    <row r="266" spans="1:26" ht="16.5">
      <c r="A266" s="65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</row>
    <row r="267" spans="1:26" ht="16.5">
      <c r="A267" s="65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</row>
    <row r="268" spans="1:26" ht="16.5">
      <c r="A268" s="65"/>
      <c r="B268" s="65"/>
      <c r="C268" s="65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</row>
    <row r="269" spans="1:26" ht="16.5">
      <c r="A269" s="65"/>
      <c r="B269" s="65"/>
      <c r="C269" s="65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</row>
    <row r="270" spans="1:26" ht="16.5">
      <c r="A270" s="65"/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</row>
    <row r="271" spans="1:26" ht="16.5">
      <c r="A271" s="65"/>
      <c r="B271" s="65"/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</row>
    <row r="272" spans="1:26" ht="16.5">
      <c r="A272" s="65"/>
      <c r="B272" s="65"/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</row>
    <row r="273" spans="1:26" ht="16.5">
      <c r="A273" s="65"/>
      <c r="B273" s="65"/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</row>
    <row r="274" spans="1:26" ht="16.5">
      <c r="A274" s="65"/>
      <c r="B274" s="65"/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</row>
    <row r="275" spans="1:26" ht="16.5">
      <c r="A275" s="65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</row>
    <row r="276" spans="1:26" ht="16.5">
      <c r="A276" s="65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</row>
    <row r="277" spans="1:26" ht="16.5">
      <c r="A277" s="65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</row>
    <row r="278" spans="1:26" ht="16.5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</row>
    <row r="279" spans="1:26" ht="16.5">
      <c r="A279" s="65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</row>
    <row r="280" spans="1:26" ht="16.5">
      <c r="A280" s="65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</row>
    <row r="281" spans="1:26" ht="16.5">
      <c r="A281" s="65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</row>
    <row r="282" spans="1:26" ht="16.5">
      <c r="A282" s="65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</row>
    <row r="283" spans="1:26" ht="16.5">
      <c r="A283" s="65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</row>
    <row r="284" spans="1:26" ht="16.5">
      <c r="A284" s="65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</row>
    <row r="285" spans="1:26" ht="16.5">
      <c r="A285" s="65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</row>
    <row r="286" spans="1:26" ht="16.5">
      <c r="A286" s="65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</row>
    <row r="287" spans="1:26" ht="16.5">
      <c r="A287" s="65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</row>
    <row r="288" spans="1:26" ht="16.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</row>
    <row r="289" spans="1:26" ht="16.5">
      <c r="A289" s="65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</row>
    <row r="290" spans="1:26" ht="16.5">
      <c r="A290" s="65"/>
      <c r="B290" s="65"/>
      <c r="C290" s="65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</row>
    <row r="291" spans="1:26" ht="16.5">
      <c r="A291" s="65"/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</row>
    <row r="292" spans="1:26" ht="16.5">
      <c r="A292" s="65"/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</row>
    <row r="293" spans="1:26" ht="16.5">
      <c r="A293" s="65"/>
      <c r="B293" s="65"/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</row>
    <row r="294" spans="1:26" ht="16.5">
      <c r="A294" s="65"/>
      <c r="B294" s="65"/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</row>
    <row r="295" spans="1:26" ht="16.5">
      <c r="A295" s="65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</row>
    <row r="296" spans="1:26" ht="16.5">
      <c r="A296" s="65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</row>
    <row r="297" spans="1:26" ht="16.5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</row>
    <row r="298" spans="1:26" ht="16.5">
      <c r="A298" s="65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</row>
    <row r="299" spans="1:26" ht="16.5">
      <c r="A299" s="65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</row>
    <row r="300" spans="1:26" ht="16.5">
      <c r="A300" s="65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</row>
    <row r="301" spans="1:26" ht="16.5">
      <c r="A301" s="65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</row>
    <row r="302" spans="1:26" ht="16.5">
      <c r="A302" s="65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</row>
    <row r="303" spans="1:26" ht="16.5">
      <c r="A303" s="65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</row>
    <row r="304" spans="1:26" ht="16.5">
      <c r="A304" s="65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</row>
    <row r="305" spans="1:26" ht="16.5">
      <c r="A305" s="65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</row>
    <row r="306" spans="1:26" ht="16.5">
      <c r="A306" s="65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</row>
    <row r="307" spans="1:26" ht="16.5">
      <c r="A307" s="65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</row>
    <row r="308" spans="1:26" ht="16.5">
      <c r="A308" s="65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</row>
    <row r="309" spans="1:26" ht="16.5">
      <c r="A309" s="65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</row>
    <row r="310" spans="1:26" ht="16.5">
      <c r="A310" s="65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</row>
    <row r="311" spans="1:26" ht="16.5">
      <c r="A311" s="65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</row>
    <row r="312" spans="1:26" ht="16.5">
      <c r="A312" s="65"/>
      <c r="B312" s="65"/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</row>
    <row r="313" spans="1:26" ht="16.5">
      <c r="A313" s="65"/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</row>
    <row r="314" spans="1:26" ht="16.5">
      <c r="A314" s="65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</row>
    <row r="315" spans="1:26" ht="16.5">
      <c r="A315" s="65"/>
      <c r="B315" s="65"/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</row>
    <row r="316" spans="1:26" ht="16.5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</row>
    <row r="317" spans="1:26" ht="16.5">
      <c r="A317" s="65"/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</row>
    <row r="318" spans="1:26" ht="16.5">
      <c r="A318" s="65"/>
      <c r="B318" s="65"/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</row>
    <row r="319" spans="1:26" ht="16.5">
      <c r="A319" s="65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</row>
    <row r="320" spans="1:26" ht="16.5">
      <c r="A320" s="65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</row>
    <row r="321" spans="1:26" ht="16.5">
      <c r="A321" s="65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</row>
    <row r="322" spans="1:26" ht="16.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</row>
    <row r="323" spans="1:26" ht="16.5">
      <c r="A323" s="65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</row>
    <row r="324" spans="1:26" ht="16.5">
      <c r="A324" s="65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</row>
    <row r="325" spans="1:26" ht="16.5">
      <c r="A325" s="65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</row>
    <row r="326" spans="1:26" ht="16.5">
      <c r="A326" s="65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</row>
    <row r="327" spans="1:26" ht="16.5">
      <c r="A327" s="65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</row>
    <row r="328" spans="1:26" ht="16.5">
      <c r="A328" s="65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</row>
    <row r="329" spans="1:26" ht="16.5">
      <c r="A329" s="65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</row>
    <row r="330" spans="1:26" ht="16.5">
      <c r="A330" s="65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</row>
    <row r="331" spans="1:26" ht="16.5">
      <c r="A331" s="65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</row>
    <row r="332" spans="1:26" ht="16.5">
      <c r="A332" s="65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</row>
    <row r="333" spans="1:26" ht="16.5">
      <c r="A333" s="65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</row>
    <row r="334" spans="1:26" ht="16.5">
      <c r="A334" s="65"/>
      <c r="B334" s="65"/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</row>
    <row r="335" spans="1:26" ht="16.5">
      <c r="A335" s="65"/>
      <c r="B335" s="65"/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</row>
    <row r="336" spans="1:26" ht="16.5">
      <c r="A336" s="65"/>
      <c r="B336" s="65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</row>
    <row r="337" spans="1:26" ht="16.5">
      <c r="A337" s="65"/>
      <c r="B337" s="65"/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</row>
    <row r="338" spans="1:26" ht="16.5">
      <c r="A338" s="65"/>
      <c r="B338" s="65"/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</row>
    <row r="339" spans="1:26" ht="16.5">
      <c r="A339" s="65"/>
      <c r="B339" s="65"/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</row>
    <row r="340" spans="1:26" ht="16.5">
      <c r="A340" s="65"/>
      <c r="B340" s="65"/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</row>
    <row r="341" spans="1:26" ht="16.5">
      <c r="A341" s="65"/>
      <c r="B341" s="65"/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</row>
    <row r="342" spans="1:26" ht="16.5">
      <c r="A342" s="65"/>
      <c r="B342" s="65"/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</row>
    <row r="343" spans="1:26" ht="16.5">
      <c r="A343" s="65"/>
      <c r="B343" s="65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</row>
    <row r="344" spans="1:26" ht="16.5">
      <c r="A344" s="65"/>
      <c r="B344" s="65"/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</row>
    <row r="345" spans="1:26" ht="16.5">
      <c r="A345" s="65"/>
      <c r="B345" s="65"/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</row>
    <row r="346" spans="1:26" ht="16.5">
      <c r="A346" s="65"/>
      <c r="B346" s="65"/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</row>
    <row r="347" spans="1:26" ht="16.5">
      <c r="A347" s="65"/>
      <c r="B347" s="65"/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</row>
    <row r="348" spans="1:26" ht="16.5">
      <c r="A348" s="65"/>
      <c r="B348" s="65"/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</row>
    <row r="349" spans="1:26" ht="16.5">
      <c r="A349" s="65"/>
      <c r="B349" s="65"/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</row>
    <row r="350" spans="1:26" ht="16.5">
      <c r="A350" s="65"/>
      <c r="B350" s="65"/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</row>
    <row r="351" spans="1:26" ht="16.5">
      <c r="A351" s="65"/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</row>
    <row r="352" spans="1:26" ht="16.5">
      <c r="A352" s="65"/>
      <c r="B352" s="65"/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</row>
    <row r="353" spans="1:26" ht="16.5">
      <c r="A353" s="65"/>
      <c r="B353" s="65"/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</row>
    <row r="354" spans="1:26" ht="16.5">
      <c r="A354" s="65"/>
      <c r="B354" s="65"/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</row>
    <row r="355" spans="1:26" ht="16.5">
      <c r="A355" s="65"/>
      <c r="B355" s="65"/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</row>
    <row r="356" spans="1:26" ht="16.5">
      <c r="A356" s="65"/>
      <c r="B356" s="65"/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</row>
    <row r="357" spans="1:26" ht="16.5">
      <c r="A357" s="65"/>
      <c r="B357" s="65"/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</row>
    <row r="358" spans="1:26" ht="16.5">
      <c r="A358" s="65"/>
      <c r="B358" s="65"/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</row>
    <row r="359" spans="1:26" ht="16.5">
      <c r="A359" s="65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</row>
    <row r="360" spans="1:26" ht="16.5">
      <c r="A360" s="65"/>
      <c r="B360" s="65"/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</row>
    <row r="361" spans="1:26" ht="16.5">
      <c r="A361" s="65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</row>
    <row r="362" spans="1:26" ht="16.5">
      <c r="A362" s="65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</row>
    <row r="363" spans="1:26" ht="16.5">
      <c r="A363" s="65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</row>
    <row r="364" spans="1:26" ht="16.5">
      <c r="A364" s="65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</row>
    <row r="365" spans="1:26" ht="16.5">
      <c r="A365" s="65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</row>
    <row r="366" spans="1:26" ht="16.5">
      <c r="A366" s="65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</row>
    <row r="367" spans="1:26" ht="16.5">
      <c r="A367" s="65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</row>
    <row r="368" spans="1:26" ht="16.5">
      <c r="A368" s="65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</row>
    <row r="369" spans="1:26" ht="16.5">
      <c r="A369" s="65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</row>
    <row r="370" spans="1:26" ht="16.5">
      <c r="A370" s="65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</row>
    <row r="371" spans="1:26" ht="16.5">
      <c r="A371" s="65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</row>
    <row r="372" spans="1:26" ht="16.5">
      <c r="A372" s="65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</row>
    <row r="373" spans="1:26" ht="16.5">
      <c r="A373" s="65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</row>
    <row r="374" spans="1:26" ht="16.5">
      <c r="A374" s="65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</row>
    <row r="375" spans="1:26" ht="16.5">
      <c r="A375" s="65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</row>
    <row r="376" spans="1:26" ht="16.5">
      <c r="A376" s="65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</row>
    <row r="377" spans="1:26" ht="16.5">
      <c r="A377" s="65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</row>
    <row r="378" spans="1:26" ht="16.5">
      <c r="A378" s="65"/>
      <c r="B378" s="65"/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</row>
    <row r="379" spans="1:26" ht="16.5">
      <c r="A379" s="65"/>
      <c r="B379" s="65"/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</row>
    <row r="380" spans="1:26" ht="16.5">
      <c r="A380" s="65"/>
      <c r="B380" s="65"/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</row>
    <row r="381" spans="1:26" ht="16.5">
      <c r="A381" s="65"/>
      <c r="B381" s="65"/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</row>
    <row r="382" spans="1:26" ht="16.5">
      <c r="A382" s="65"/>
      <c r="B382" s="65"/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</row>
    <row r="383" spans="1:26" ht="16.5">
      <c r="A383" s="65"/>
      <c r="B383" s="65"/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</row>
    <row r="384" spans="1:26" ht="16.5">
      <c r="A384" s="65"/>
      <c r="B384" s="65"/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</row>
    <row r="385" spans="1:26" ht="16.5">
      <c r="A385" s="65"/>
      <c r="B385" s="65"/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</row>
    <row r="386" spans="1:26" ht="16.5">
      <c r="A386" s="65"/>
      <c r="B386" s="65"/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</row>
    <row r="387" spans="1:26" ht="16.5">
      <c r="A387" s="65"/>
      <c r="B387" s="65"/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</row>
    <row r="388" spans="1:26" ht="16.5">
      <c r="A388" s="65"/>
      <c r="B388" s="65"/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</row>
    <row r="389" spans="1:26" ht="16.5">
      <c r="A389" s="65"/>
      <c r="B389" s="65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</row>
    <row r="390" spans="1:26" ht="16.5">
      <c r="A390" s="65"/>
      <c r="B390" s="65"/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</row>
    <row r="391" spans="1:26" ht="16.5">
      <c r="A391" s="65"/>
      <c r="B391" s="65"/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</row>
    <row r="392" spans="1:26" ht="16.5">
      <c r="A392" s="65"/>
      <c r="B392" s="65"/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</row>
    <row r="393" spans="1:26" ht="16.5">
      <c r="A393" s="65"/>
      <c r="B393" s="65"/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</row>
    <row r="394" spans="1:26" ht="16.5">
      <c r="A394" s="65"/>
      <c r="B394" s="65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</row>
    <row r="395" spans="1:26" ht="16.5">
      <c r="A395" s="65"/>
      <c r="B395" s="65"/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</row>
    <row r="396" spans="1:26" ht="16.5">
      <c r="A396" s="65"/>
      <c r="B396" s="65"/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</row>
    <row r="397" spans="1:26" ht="16.5">
      <c r="A397" s="65"/>
      <c r="B397" s="65"/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</row>
    <row r="398" spans="1:26" ht="16.5">
      <c r="A398" s="65"/>
      <c r="B398" s="65"/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</row>
    <row r="399" spans="1:26" ht="16.5">
      <c r="A399" s="65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</row>
    <row r="400" spans="1:26" ht="16.5">
      <c r="A400" s="65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</row>
    <row r="401" spans="1:26" ht="16.5">
      <c r="A401" s="65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</row>
    <row r="402" spans="1:26" ht="16.5">
      <c r="A402" s="65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</row>
    <row r="403" spans="1:26" ht="16.5">
      <c r="A403" s="65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</row>
    <row r="404" spans="1:26" ht="16.5">
      <c r="A404" s="65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</row>
    <row r="405" spans="1:26" ht="16.5">
      <c r="A405" s="65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</row>
    <row r="406" spans="1:26" ht="16.5">
      <c r="A406" s="65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</row>
    <row r="407" spans="1:26" ht="16.5">
      <c r="A407" s="65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</row>
    <row r="408" spans="1:26" ht="16.5">
      <c r="A408" s="65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</row>
    <row r="409" spans="1:26" ht="16.5">
      <c r="A409" s="65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</row>
    <row r="410" spans="1:26" ht="16.5">
      <c r="A410" s="65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</row>
    <row r="411" spans="1:26" ht="16.5">
      <c r="A411" s="65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</row>
    <row r="412" spans="1:26" ht="16.5">
      <c r="A412" s="65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</row>
    <row r="413" spans="1:26" ht="16.5">
      <c r="A413" s="65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</row>
    <row r="414" spans="1:26" ht="16.5">
      <c r="A414" s="65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</row>
    <row r="415" spans="1:26" ht="16.5">
      <c r="A415" s="65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</row>
    <row r="416" spans="1:26" ht="16.5">
      <c r="A416" s="65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</row>
    <row r="417" spans="1:26" ht="16.5">
      <c r="A417" s="65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</row>
    <row r="418" spans="1:26" ht="16.5">
      <c r="A418" s="65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</row>
    <row r="419" spans="1:26" ht="16.5">
      <c r="A419" s="65"/>
      <c r="B419" s="65"/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</row>
    <row r="420" spans="1:26" ht="16.5">
      <c r="A420" s="65"/>
      <c r="B420" s="65"/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</row>
    <row r="421" spans="1:26" ht="16.5">
      <c r="A421" s="65"/>
      <c r="B421" s="65"/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</row>
    <row r="422" spans="1:26" ht="16.5">
      <c r="A422" s="65"/>
      <c r="B422" s="65"/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</row>
    <row r="423" spans="1:26" ht="16.5">
      <c r="A423" s="65"/>
      <c r="B423" s="65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</row>
    <row r="424" spans="1:26" ht="16.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</row>
    <row r="425" spans="1:26" ht="16.5">
      <c r="A425" s="65"/>
      <c r="B425" s="65"/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</row>
    <row r="426" spans="1:26" ht="16.5">
      <c r="A426" s="65"/>
      <c r="B426" s="65"/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</row>
    <row r="427" spans="1:26" ht="16.5">
      <c r="A427" s="65"/>
      <c r="B427" s="65"/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</row>
    <row r="428" spans="1:26" ht="16.5">
      <c r="A428" s="65"/>
      <c r="B428" s="65"/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</row>
    <row r="429" spans="1:26" ht="16.5">
      <c r="A429" s="65"/>
      <c r="B429" s="65"/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</row>
    <row r="430" spans="1:26" ht="16.5">
      <c r="A430" s="65"/>
      <c r="B430" s="65"/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</row>
    <row r="431" spans="1:26" ht="16.5">
      <c r="A431" s="65"/>
      <c r="B431" s="65"/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</row>
    <row r="432" spans="1:26" ht="16.5">
      <c r="A432" s="65"/>
      <c r="B432" s="65"/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</row>
    <row r="433" spans="1:26" ht="16.5">
      <c r="A433" s="65"/>
      <c r="B433" s="65"/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</row>
    <row r="434" spans="1:26" ht="16.5">
      <c r="A434" s="65"/>
      <c r="B434" s="65"/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</row>
    <row r="435" spans="1:26" ht="16.5">
      <c r="A435" s="65"/>
      <c r="B435" s="65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</row>
    <row r="436" spans="1:26" ht="16.5">
      <c r="A436" s="65"/>
      <c r="B436" s="65"/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</row>
    <row r="437" spans="1:26" ht="16.5">
      <c r="A437" s="65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</row>
    <row r="438" spans="1:26" ht="16.5">
      <c r="A438" s="65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</row>
    <row r="439" spans="1:26" ht="16.5">
      <c r="A439" s="65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</row>
    <row r="440" spans="1:26" ht="16.5">
      <c r="A440" s="65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</row>
    <row r="441" spans="1:26" ht="16.5">
      <c r="A441" s="65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</row>
    <row r="442" spans="1:26" ht="16.5">
      <c r="A442" s="65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</row>
    <row r="443" spans="1:26" ht="16.5">
      <c r="A443" s="65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</row>
    <row r="444" spans="1:26" ht="16.5">
      <c r="A444" s="65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</row>
    <row r="445" spans="1:26" ht="16.5">
      <c r="A445" s="65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</row>
    <row r="446" spans="1:26" ht="16.5">
      <c r="A446" s="65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</row>
    <row r="447" spans="1:26" ht="16.5">
      <c r="A447" s="65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</row>
    <row r="448" spans="1:26" ht="16.5">
      <c r="A448" s="65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</row>
    <row r="449" spans="1:26" ht="16.5">
      <c r="A449" s="65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</row>
    <row r="450" spans="1:26" ht="16.5">
      <c r="A450" s="65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</row>
    <row r="451" spans="1:26" ht="16.5">
      <c r="A451" s="65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</row>
    <row r="452" spans="1:26" ht="16.5">
      <c r="A452" s="65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</row>
    <row r="453" spans="1:26" ht="16.5">
      <c r="A453" s="65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</row>
    <row r="454" spans="1:26" ht="16.5">
      <c r="A454" s="65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</row>
    <row r="455" spans="1:26" ht="16.5">
      <c r="A455" s="65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</row>
    <row r="456" spans="1:26" ht="16.5">
      <c r="A456" s="65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</row>
    <row r="457" spans="1:26" ht="16.5">
      <c r="A457" s="65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</row>
    <row r="458" spans="1:26" ht="16.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</row>
    <row r="459" spans="1:26" ht="16.5">
      <c r="A459" s="65"/>
      <c r="B459" s="65"/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</row>
    <row r="460" spans="1:26" ht="16.5">
      <c r="A460" s="65"/>
      <c r="B460" s="65"/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</row>
    <row r="461" spans="1:26" ht="16.5">
      <c r="A461" s="65"/>
      <c r="B461" s="65"/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</row>
    <row r="462" spans="1:26" ht="16.5">
      <c r="A462" s="65"/>
      <c r="B462" s="65"/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</row>
    <row r="463" spans="1:26" ht="16.5">
      <c r="A463" s="65"/>
      <c r="B463" s="65"/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</row>
    <row r="464" spans="1:26" ht="16.5">
      <c r="A464" s="65"/>
      <c r="B464" s="65"/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</row>
    <row r="465" spans="1:26" ht="16.5">
      <c r="A465" s="65"/>
      <c r="B465" s="65"/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</row>
    <row r="466" spans="1:26" ht="16.5">
      <c r="A466" s="65"/>
      <c r="B466" s="65"/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</row>
    <row r="467" spans="1:26" ht="16.5">
      <c r="A467" s="65"/>
      <c r="B467" s="65"/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</row>
    <row r="468" spans="1:26" ht="16.5">
      <c r="A468" s="65"/>
      <c r="B468" s="65"/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</row>
    <row r="469" spans="1:26" ht="16.5">
      <c r="A469" s="65"/>
      <c r="B469" s="65"/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</row>
    <row r="470" spans="1:26" ht="16.5">
      <c r="A470" s="65"/>
      <c r="B470" s="65"/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</row>
    <row r="471" spans="1:26" ht="16.5">
      <c r="A471" s="65"/>
      <c r="B471" s="65"/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</row>
    <row r="472" spans="1:26" ht="16.5">
      <c r="A472" s="65"/>
      <c r="B472" s="65"/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</row>
    <row r="473" spans="1:26" ht="16.5">
      <c r="A473" s="65"/>
      <c r="B473" s="65"/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</row>
    <row r="474" spans="1:26" ht="16.5">
      <c r="A474" s="65"/>
      <c r="B474" s="65"/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</row>
    <row r="475" spans="1:26" ht="16.5">
      <c r="A475" s="65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</row>
    <row r="476" spans="1:26" ht="16.5">
      <c r="A476" s="65"/>
      <c r="B476" s="65"/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</row>
    <row r="477" spans="1:26" ht="16.5">
      <c r="A477" s="65"/>
      <c r="B477" s="65"/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</row>
    <row r="478" spans="1:26" ht="16.5">
      <c r="A478" s="65"/>
      <c r="B478" s="65"/>
      <c r="C478" s="65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</row>
    <row r="479" spans="1:26" ht="16.5">
      <c r="A479" s="65"/>
      <c r="B479" s="65"/>
      <c r="C479" s="65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</row>
    <row r="480" spans="1:26" ht="16.5">
      <c r="A480" s="65"/>
      <c r="B480" s="65"/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</row>
    <row r="481" spans="1:26" ht="16.5">
      <c r="A481" s="65"/>
      <c r="B481" s="65"/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</row>
    <row r="482" spans="1:26" ht="16.5">
      <c r="A482" s="65"/>
      <c r="B482" s="65"/>
      <c r="C482" s="65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</row>
    <row r="483" spans="1:26" ht="16.5">
      <c r="A483" s="65"/>
      <c r="B483" s="65"/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</row>
    <row r="484" spans="1:26" ht="16.5">
      <c r="A484" s="65"/>
      <c r="B484" s="65"/>
      <c r="C484" s="65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</row>
    <row r="485" spans="1:26" ht="16.5">
      <c r="A485" s="65"/>
      <c r="B485" s="65"/>
      <c r="C485" s="65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</row>
    <row r="486" spans="1:26" ht="16.5">
      <c r="A486" s="65"/>
      <c r="B486" s="65"/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</row>
    <row r="487" spans="1:26" ht="16.5">
      <c r="A487" s="65"/>
      <c r="B487" s="65"/>
      <c r="C487" s="65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</row>
    <row r="488" spans="1:26" ht="16.5">
      <c r="A488" s="65"/>
      <c r="B488" s="65"/>
      <c r="C488" s="65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</row>
    <row r="489" spans="1:26" ht="16.5">
      <c r="A489" s="65"/>
      <c r="B489" s="65"/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</row>
    <row r="490" spans="1:26" ht="16.5">
      <c r="A490" s="65"/>
      <c r="B490" s="65"/>
      <c r="C490" s="65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</row>
    <row r="491" spans="1:26" ht="16.5">
      <c r="A491" s="65"/>
      <c r="B491" s="65"/>
      <c r="C491" s="65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</row>
    <row r="492" spans="1:26" ht="16.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</row>
    <row r="493" spans="1:26" ht="16.5">
      <c r="A493" s="65"/>
      <c r="B493" s="65"/>
      <c r="C493" s="65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</row>
    <row r="494" spans="1:26" ht="16.5">
      <c r="A494" s="65"/>
      <c r="B494" s="65"/>
      <c r="C494" s="65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</row>
    <row r="495" spans="1:26" ht="16.5">
      <c r="A495" s="65"/>
      <c r="B495" s="65"/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</row>
    <row r="496" spans="1:26" ht="16.5">
      <c r="A496" s="65"/>
      <c r="B496" s="65"/>
      <c r="C496" s="65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</row>
    <row r="497" spans="1:26" ht="16.5">
      <c r="A497" s="65"/>
      <c r="B497" s="65"/>
      <c r="C497" s="65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</row>
    <row r="498" spans="1:26" ht="16.5">
      <c r="A498" s="65"/>
      <c r="B498" s="65"/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</row>
    <row r="499" spans="1:26" ht="16.5">
      <c r="A499" s="65"/>
      <c r="B499" s="65"/>
      <c r="C499" s="65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</row>
    <row r="500" spans="1:26" ht="16.5">
      <c r="A500" s="65"/>
      <c r="B500" s="65"/>
      <c r="C500" s="65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</row>
    <row r="501" spans="1:26" ht="16.5">
      <c r="A501" s="65"/>
      <c r="B501" s="65"/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</row>
    <row r="502" spans="1:26" ht="16.5">
      <c r="A502" s="65"/>
      <c r="B502" s="65"/>
      <c r="C502" s="65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</row>
    <row r="503" spans="1:26" ht="16.5">
      <c r="A503" s="65"/>
      <c r="B503" s="65"/>
      <c r="C503" s="65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</row>
    <row r="504" spans="1:26" ht="16.5">
      <c r="A504" s="65"/>
      <c r="B504" s="65"/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</row>
    <row r="505" spans="1:26" ht="16.5">
      <c r="A505" s="65"/>
      <c r="B505" s="65"/>
      <c r="C505" s="65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</row>
    <row r="506" spans="1:26" ht="16.5">
      <c r="A506" s="65"/>
      <c r="B506" s="65"/>
      <c r="C506" s="65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</row>
    <row r="507" spans="1:26" ht="16.5">
      <c r="A507" s="65"/>
      <c r="B507" s="65"/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</row>
    <row r="508" spans="1:26" ht="16.5">
      <c r="A508" s="65"/>
      <c r="B508" s="65"/>
      <c r="C508" s="65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</row>
    <row r="509" spans="1:26" ht="16.5">
      <c r="A509" s="65"/>
      <c r="B509" s="65"/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</row>
    <row r="510" spans="1:26" ht="16.5">
      <c r="A510" s="65"/>
      <c r="B510" s="65"/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</row>
    <row r="511" spans="1:26" ht="16.5">
      <c r="A511" s="65"/>
      <c r="B511" s="65"/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</row>
    <row r="512" spans="1:26" ht="16.5">
      <c r="A512" s="65"/>
      <c r="B512" s="65"/>
      <c r="C512" s="65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</row>
    <row r="513" spans="1:26" ht="16.5">
      <c r="A513" s="65"/>
      <c r="B513" s="65"/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</row>
    <row r="514" spans="1:26" ht="16.5">
      <c r="A514" s="65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</row>
    <row r="515" spans="1:26" ht="16.5">
      <c r="A515" s="65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</row>
    <row r="516" spans="1:26" ht="16.5">
      <c r="A516" s="65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</row>
    <row r="517" spans="1:26" ht="16.5">
      <c r="A517" s="65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</row>
    <row r="518" spans="1:26" ht="16.5">
      <c r="A518" s="65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</row>
    <row r="519" spans="1:26" ht="16.5">
      <c r="A519" s="65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</row>
    <row r="520" spans="1:26" ht="16.5">
      <c r="A520" s="65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</row>
    <row r="521" spans="1:26" ht="16.5">
      <c r="A521" s="65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</row>
    <row r="522" spans="1:26" ht="16.5">
      <c r="A522" s="65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</row>
    <row r="523" spans="1:26" ht="16.5">
      <c r="A523" s="65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</row>
    <row r="524" spans="1:26" ht="16.5">
      <c r="A524" s="65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</row>
    <row r="525" spans="1:26" ht="16.5">
      <c r="A525" s="65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</row>
    <row r="526" spans="1:26" ht="16.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</row>
    <row r="527" spans="1:26" ht="16.5">
      <c r="A527" s="65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</row>
    <row r="528" spans="1:26" ht="16.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</row>
    <row r="529" spans="1:26" ht="16.5">
      <c r="A529" s="65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</row>
    <row r="530" spans="1:26" ht="16.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</row>
    <row r="531" spans="1:26" ht="16.5">
      <c r="A531" s="65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</row>
    <row r="532" spans="1:26" ht="16.5">
      <c r="A532" s="65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</row>
    <row r="533" spans="1:26" ht="16.5">
      <c r="A533" s="65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</row>
    <row r="534" spans="1:26" ht="16.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</row>
    <row r="535" spans="1:26" ht="16.5">
      <c r="A535" s="65"/>
      <c r="B535" s="65"/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</row>
    <row r="536" spans="1:26" ht="16.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</row>
    <row r="537" spans="1:26" ht="16.5">
      <c r="A537" s="65"/>
      <c r="B537" s="65"/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</row>
    <row r="538" spans="1:26" ht="16.5">
      <c r="A538" s="65"/>
      <c r="B538" s="65"/>
      <c r="C538" s="65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</row>
    <row r="539" spans="1:26" ht="16.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</row>
    <row r="540" spans="1:26" ht="16.5">
      <c r="A540" s="65"/>
      <c r="B540" s="65"/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</row>
    <row r="541" spans="1:26" ht="16.5">
      <c r="A541" s="65"/>
      <c r="B541" s="65"/>
      <c r="C541" s="65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</row>
    <row r="542" spans="1:26" ht="16.5">
      <c r="A542" s="65"/>
      <c r="B542" s="65"/>
      <c r="C542" s="65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</row>
    <row r="543" spans="1:26" ht="16.5">
      <c r="A543" s="65"/>
      <c r="B543" s="65"/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</row>
    <row r="544" spans="1:26" ht="16.5">
      <c r="A544" s="65"/>
      <c r="B544" s="65"/>
      <c r="C544" s="65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</row>
    <row r="545" spans="1:26" ht="16.5">
      <c r="A545" s="65"/>
      <c r="B545" s="65"/>
      <c r="C545" s="65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</row>
    <row r="546" spans="1:26" ht="16.5">
      <c r="A546" s="65"/>
      <c r="B546" s="65"/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</row>
    <row r="547" spans="1:26" ht="16.5">
      <c r="A547" s="65"/>
      <c r="B547" s="65"/>
      <c r="C547" s="65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</row>
    <row r="548" spans="1:26" ht="16.5">
      <c r="A548" s="65"/>
      <c r="B548" s="65"/>
      <c r="C548" s="65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</row>
    <row r="549" spans="1:26" ht="16.5">
      <c r="A549" s="65"/>
      <c r="B549" s="65"/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</row>
    <row r="550" spans="1:26" ht="16.5">
      <c r="A550" s="65"/>
      <c r="B550" s="65"/>
      <c r="C550" s="65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</row>
    <row r="551" spans="1:26" ht="16.5">
      <c r="A551" s="65"/>
      <c r="B551" s="65"/>
      <c r="C551" s="65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</row>
    <row r="552" spans="1:26" ht="16.5">
      <c r="A552" s="65"/>
      <c r="B552" s="65"/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</row>
    <row r="553" spans="1:26" ht="16.5">
      <c r="A553" s="65"/>
      <c r="B553" s="65"/>
      <c r="C553" s="65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</row>
    <row r="554" spans="1:26" ht="16.5">
      <c r="A554" s="65"/>
      <c r="B554" s="65"/>
      <c r="C554" s="65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</row>
    <row r="555" spans="1:26" ht="16.5">
      <c r="A555" s="65"/>
      <c r="B555" s="65"/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</row>
    <row r="556" spans="1:26" ht="16.5">
      <c r="A556" s="65"/>
      <c r="B556" s="65"/>
      <c r="C556" s="65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</row>
    <row r="557" spans="1:26" ht="16.5">
      <c r="A557" s="65"/>
      <c r="B557" s="65"/>
      <c r="C557" s="65"/>
      <c r="D557" s="65"/>
      <c r="E557" s="65"/>
      <c r="F557" s="65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</row>
    <row r="558" spans="1:26" ht="16.5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</row>
    <row r="559" spans="1:26" ht="16.5">
      <c r="A559" s="65"/>
      <c r="B559" s="65"/>
      <c r="C559" s="65"/>
      <c r="D559" s="65"/>
      <c r="E559" s="65"/>
      <c r="F559" s="65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</row>
    <row r="560" spans="1:26" ht="16.5">
      <c r="A560" s="65"/>
      <c r="B560" s="65"/>
      <c r="C560" s="65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</row>
    <row r="561" spans="1:26" ht="16.5">
      <c r="A561" s="65"/>
      <c r="B561" s="65"/>
      <c r="C561" s="65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</row>
    <row r="562" spans="1:26" ht="16.5">
      <c r="A562" s="65"/>
      <c r="B562" s="65"/>
      <c r="C562" s="65"/>
      <c r="D562" s="65"/>
      <c r="E562" s="65"/>
      <c r="F562" s="65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</row>
    <row r="563" spans="1:26" ht="16.5">
      <c r="A563" s="65"/>
      <c r="B563" s="65"/>
      <c r="C563" s="65"/>
      <c r="D563" s="65"/>
      <c r="E563" s="65"/>
      <c r="F563" s="65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</row>
    <row r="564" spans="1:26" ht="16.5">
      <c r="A564" s="65"/>
      <c r="B564" s="65"/>
      <c r="C564" s="65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</row>
    <row r="565" spans="1:26" ht="16.5">
      <c r="A565" s="65"/>
      <c r="B565" s="65"/>
      <c r="C565" s="65"/>
      <c r="D565" s="65"/>
      <c r="E565" s="65"/>
      <c r="F565" s="65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</row>
    <row r="566" spans="1:26" ht="16.5">
      <c r="A566" s="65"/>
      <c r="B566" s="65"/>
      <c r="C566" s="65"/>
      <c r="D566" s="65"/>
      <c r="E566" s="65"/>
      <c r="F566" s="65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</row>
    <row r="567" spans="1:26" ht="16.5">
      <c r="A567" s="65"/>
      <c r="B567" s="65"/>
      <c r="C567" s="65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</row>
    <row r="568" spans="1:26" ht="16.5">
      <c r="A568" s="65"/>
      <c r="B568" s="65"/>
      <c r="C568" s="65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</row>
    <row r="569" spans="1:26" ht="16.5">
      <c r="A569" s="65"/>
      <c r="B569" s="65"/>
      <c r="C569" s="65"/>
      <c r="D569" s="65"/>
      <c r="E569" s="65"/>
      <c r="F569" s="65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</row>
    <row r="570" spans="1:26" ht="16.5">
      <c r="A570" s="65"/>
      <c r="B570" s="65"/>
      <c r="C570" s="65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</row>
    <row r="571" spans="1:26" ht="16.5">
      <c r="A571" s="65"/>
      <c r="B571" s="65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</row>
    <row r="572" spans="1:26" ht="16.5">
      <c r="A572" s="65"/>
      <c r="B572" s="65"/>
      <c r="C572" s="65"/>
      <c r="D572" s="65"/>
      <c r="E572" s="65"/>
      <c r="F572" s="65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</row>
    <row r="573" spans="1:26" ht="16.5">
      <c r="A573" s="65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</row>
    <row r="574" spans="1:26" ht="16.5">
      <c r="A574" s="65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</row>
    <row r="575" spans="1:26" ht="16.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</row>
    <row r="576" spans="1:26" ht="16.5">
      <c r="A576" s="65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</row>
    <row r="577" spans="1:26" ht="16.5">
      <c r="A577" s="65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</row>
    <row r="578" spans="1:26" ht="16.5">
      <c r="A578" s="65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</row>
    <row r="579" spans="1:26" ht="16.5">
      <c r="A579" s="65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</row>
    <row r="580" spans="1:26" ht="16.5">
      <c r="A580" s="65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</row>
    <row r="581" spans="1:26" ht="16.5">
      <c r="A581" s="65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</row>
    <row r="582" spans="1:26" ht="16.5">
      <c r="A582" s="65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</row>
    <row r="583" spans="1:26" ht="16.5">
      <c r="A583" s="65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</row>
    <row r="584" spans="1:26" ht="16.5">
      <c r="A584" s="65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</row>
    <row r="585" spans="1:26" ht="16.5">
      <c r="A585" s="65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</row>
    <row r="586" spans="1:26" ht="16.5">
      <c r="A586" s="65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</row>
    <row r="587" spans="1:26" ht="16.5">
      <c r="A587" s="65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</row>
    <row r="588" spans="1:26" ht="16.5">
      <c r="A588" s="65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</row>
    <row r="589" spans="1:26" ht="16.5">
      <c r="A589" s="65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</row>
    <row r="590" spans="1:26" ht="16.5">
      <c r="A590" s="65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</row>
    <row r="591" spans="1:26" ht="16.5">
      <c r="A591" s="65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</row>
    <row r="592" spans="1:26" ht="16.5">
      <c r="A592" s="65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</row>
    <row r="593" spans="1:26" ht="16.5">
      <c r="A593" s="65"/>
      <c r="B593" s="65"/>
      <c r="C593" s="65"/>
      <c r="D593" s="65"/>
      <c r="E593" s="65"/>
      <c r="F593" s="65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</row>
    <row r="594" spans="1:26" ht="16.5">
      <c r="A594" s="65"/>
      <c r="B594" s="65"/>
      <c r="C594" s="65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</row>
    <row r="595" spans="1:26" ht="16.5">
      <c r="A595" s="65"/>
      <c r="B595" s="65"/>
      <c r="C595" s="65"/>
      <c r="D595" s="65"/>
      <c r="E595" s="65"/>
      <c r="F595" s="65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</row>
    <row r="596" spans="1:26" ht="16.5">
      <c r="A596" s="65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</row>
    <row r="597" spans="1:26" ht="16.5">
      <c r="A597" s="65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</row>
    <row r="598" spans="1:26" ht="16.5">
      <c r="A598" s="65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</row>
    <row r="599" spans="1:26" ht="16.5">
      <c r="A599" s="65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</row>
    <row r="600" spans="1:26" ht="16.5">
      <c r="A600" s="65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</row>
    <row r="601" spans="1:26" ht="16.5">
      <c r="A601" s="65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</row>
    <row r="602" spans="1:26" ht="16.5">
      <c r="A602" s="65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</row>
    <row r="603" spans="1:26" ht="16.5">
      <c r="A603" s="65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</row>
    <row r="604" spans="1:26" ht="16.5">
      <c r="A604" s="65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</row>
    <row r="605" spans="1:26" ht="16.5">
      <c r="A605" s="65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</row>
    <row r="606" spans="1:26" ht="16.5">
      <c r="A606" s="65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</row>
    <row r="607" spans="1:26" ht="16.5">
      <c r="A607" s="65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</row>
    <row r="608" spans="1:26" ht="16.5">
      <c r="A608" s="65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</row>
    <row r="609" spans="1:26" ht="16.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</row>
    <row r="610" spans="1:26" ht="16.5">
      <c r="A610" s="65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</row>
    <row r="611" spans="1:26" ht="16.5">
      <c r="A611" s="65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</row>
    <row r="612" spans="1:26" ht="16.5">
      <c r="A612" s="65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</row>
    <row r="613" spans="1:26" ht="16.5">
      <c r="A613" s="65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</row>
    <row r="614" spans="1:26" ht="16.5">
      <c r="A614" s="65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</row>
    <row r="615" spans="1:26" ht="16.5">
      <c r="A615" s="65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</row>
    <row r="616" spans="1:26" ht="16.5">
      <c r="A616" s="65"/>
      <c r="B616" s="65"/>
      <c r="C616" s="65"/>
      <c r="D616" s="65"/>
      <c r="E616" s="65"/>
      <c r="F616" s="65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</row>
    <row r="617" spans="1:26" ht="16.5">
      <c r="A617" s="65"/>
      <c r="B617" s="65"/>
      <c r="C617" s="65"/>
      <c r="D617" s="65"/>
      <c r="E617" s="65"/>
      <c r="F617" s="65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</row>
    <row r="618" spans="1:26" ht="16.5">
      <c r="A618" s="65"/>
      <c r="B618" s="65"/>
      <c r="C618" s="65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</row>
    <row r="619" spans="1:26" ht="16.5">
      <c r="A619" s="65"/>
      <c r="B619" s="65"/>
      <c r="C619" s="65"/>
      <c r="D619" s="65"/>
      <c r="E619" s="65"/>
      <c r="F619" s="65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</row>
    <row r="620" spans="1:26" ht="16.5">
      <c r="A620" s="65"/>
      <c r="B620" s="65"/>
      <c r="C620" s="65"/>
      <c r="D620" s="65"/>
      <c r="E620" s="65"/>
      <c r="F620" s="65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</row>
    <row r="621" spans="1:26" ht="16.5">
      <c r="A621" s="65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</row>
    <row r="622" spans="1:26" ht="16.5">
      <c r="A622" s="65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</row>
    <row r="623" spans="1:26" ht="16.5">
      <c r="A623" s="65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</row>
    <row r="624" spans="1:26" ht="16.5">
      <c r="A624" s="65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</row>
    <row r="625" spans="1:26" ht="16.5">
      <c r="A625" s="65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</row>
    <row r="626" spans="1:26" ht="16.5">
      <c r="A626" s="65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</row>
    <row r="627" spans="1:26" ht="16.5">
      <c r="A627" s="65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</row>
    <row r="628" spans="1:26" ht="16.5">
      <c r="A628" s="65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</row>
    <row r="629" spans="1:26" ht="16.5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</row>
    <row r="630" spans="1:26" ht="16.5">
      <c r="A630" s="65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</row>
    <row r="631" spans="1:26" ht="16.5">
      <c r="A631" s="65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</row>
    <row r="632" spans="1:26" ht="16.5">
      <c r="A632" s="65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</row>
    <row r="633" spans="1:26" ht="16.5">
      <c r="A633" s="65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</row>
    <row r="634" spans="1:26" ht="16.5">
      <c r="A634" s="65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</row>
    <row r="635" spans="1:26" ht="16.5">
      <c r="A635" s="65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</row>
    <row r="636" spans="1:26" ht="16.5">
      <c r="A636" s="65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</row>
    <row r="637" spans="1:26" ht="16.5">
      <c r="A637" s="65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</row>
    <row r="638" spans="1:26" ht="16.5">
      <c r="A638" s="65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</row>
    <row r="639" spans="1:26" ht="16.5">
      <c r="A639" s="65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</row>
    <row r="640" spans="1:26" ht="16.5">
      <c r="A640" s="65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</row>
    <row r="641" spans="1:26" ht="16.5">
      <c r="A641" s="65"/>
      <c r="B641" s="65"/>
      <c r="C641" s="65"/>
      <c r="D641" s="65"/>
      <c r="E641" s="65"/>
      <c r="F641" s="65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</row>
    <row r="642" spans="1:26" ht="16.5">
      <c r="A642" s="65"/>
      <c r="B642" s="65"/>
      <c r="C642" s="65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</row>
    <row r="643" spans="1:26" ht="16.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</row>
    <row r="644" spans="1:26" ht="16.5">
      <c r="A644" s="65"/>
      <c r="B644" s="65"/>
      <c r="C644" s="65"/>
      <c r="D644" s="65"/>
      <c r="E644" s="65"/>
      <c r="F644" s="65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</row>
    <row r="645" spans="1:26" ht="16.5">
      <c r="A645" s="65"/>
      <c r="B645" s="65"/>
      <c r="C645" s="65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</row>
    <row r="646" spans="1:26" ht="16.5">
      <c r="A646" s="65"/>
      <c r="B646" s="65"/>
      <c r="C646" s="65"/>
      <c r="D646" s="65"/>
      <c r="E646" s="65"/>
      <c r="F646" s="65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</row>
    <row r="647" spans="1:26" ht="16.5">
      <c r="A647" s="65"/>
      <c r="B647" s="65"/>
      <c r="C647" s="65"/>
      <c r="D647" s="65"/>
      <c r="E647" s="65"/>
      <c r="F647" s="65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</row>
    <row r="648" spans="1:26" ht="16.5">
      <c r="A648" s="65"/>
      <c r="B648" s="65"/>
      <c r="C648" s="65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</row>
    <row r="649" spans="1:26" ht="16.5">
      <c r="A649" s="65"/>
      <c r="B649" s="65"/>
      <c r="C649" s="65"/>
      <c r="D649" s="65"/>
      <c r="E649" s="65"/>
      <c r="F649" s="65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</row>
    <row r="650" spans="1:26" ht="16.5">
      <c r="A650" s="65"/>
      <c r="B650" s="65"/>
      <c r="C650" s="65"/>
      <c r="D650" s="65"/>
      <c r="E650" s="65"/>
      <c r="F650" s="65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</row>
    <row r="651" spans="1:26" ht="16.5">
      <c r="A651" s="65"/>
      <c r="B651" s="65"/>
      <c r="C651" s="65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</row>
    <row r="652" spans="1:26" ht="16.5">
      <c r="A652" s="65"/>
      <c r="B652" s="65"/>
      <c r="C652" s="65"/>
      <c r="D652" s="65"/>
      <c r="E652" s="65"/>
      <c r="F652" s="65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</row>
    <row r="653" spans="1:26" ht="16.5">
      <c r="A653" s="65"/>
      <c r="B653" s="65"/>
      <c r="C653" s="65"/>
      <c r="D653" s="65"/>
      <c r="E653" s="65"/>
      <c r="F653" s="65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</row>
    <row r="654" spans="1:26" ht="16.5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</row>
    <row r="655" spans="1:26" ht="16.5">
      <c r="A655" s="65"/>
      <c r="B655" s="65"/>
      <c r="C655" s="65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</row>
    <row r="656" spans="1:26" ht="16.5">
      <c r="A656" s="65"/>
      <c r="B656" s="65"/>
      <c r="C656" s="65"/>
      <c r="D656" s="65"/>
      <c r="E656" s="65"/>
      <c r="F656" s="65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</row>
    <row r="657" spans="1:26" ht="16.5">
      <c r="A657" s="65"/>
      <c r="B657" s="65"/>
      <c r="C657" s="65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</row>
    <row r="658" spans="1:26" ht="16.5">
      <c r="A658" s="65"/>
      <c r="B658" s="65"/>
      <c r="C658" s="65"/>
      <c r="D658" s="65"/>
      <c r="E658" s="65"/>
      <c r="F658" s="65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</row>
    <row r="659" spans="1:26" ht="16.5">
      <c r="A659" s="65"/>
      <c r="B659" s="65"/>
      <c r="C659" s="65"/>
      <c r="D659" s="65"/>
      <c r="E659" s="65"/>
      <c r="F659" s="65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</row>
    <row r="660" spans="1:26" ht="16.5">
      <c r="A660" s="65"/>
      <c r="B660" s="65"/>
      <c r="C660" s="65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</row>
    <row r="661" spans="1:26" ht="16.5">
      <c r="A661" s="65"/>
      <c r="B661" s="65"/>
      <c r="C661" s="65"/>
      <c r="D661" s="65"/>
      <c r="E661" s="65"/>
      <c r="F661" s="65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</row>
    <row r="662" spans="1:26" ht="16.5">
      <c r="A662" s="65"/>
      <c r="B662" s="65"/>
      <c r="C662" s="65"/>
      <c r="D662" s="65"/>
      <c r="E662" s="65"/>
      <c r="F662" s="65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</row>
    <row r="663" spans="1:26" ht="16.5">
      <c r="A663" s="65"/>
      <c r="B663" s="65"/>
      <c r="C663" s="65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</row>
    <row r="664" spans="1:26" ht="16.5">
      <c r="A664" s="65"/>
      <c r="B664" s="65"/>
      <c r="C664" s="65"/>
      <c r="D664" s="65"/>
      <c r="E664" s="65"/>
      <c r="F664" s="65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</row>
    <row r="665" spans="1:26" ht="16.5">
      <c r="A665" s="65"/>
      <c r="B665" s="65"/>
      <c r="C665" s="65"/>
      <c r="D665" s="65"/>
      <c r="E665" s="65"/>
      <c r="F665" s="65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</row>
    <row r="666" spans="1:26" ht="16.5">
      <c r="A666" s="65"/>
      <c r="B666" s="65"/>
      <c r="C666" s="65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</row>
    <row r="667" spans="1:26" ht="16.5">
      <c r="A667" s="65"/>
      <c r="B667" s="65"/>
      <c r="C667" s="65"/>
      <c r="D667" s="65"/>
      <c r="E667" s="65"/>
      <c r="F667" s="65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</row>
    <row r="668" spans="1:26" ht="16.5">
      <c r="A668" s="65"/>
      <c r="B668" s="65"/>
      <c r="C668" s="65"/>
      <c r="D668" s="65"/>
      <c r="E668" s="65"/>
      <c r="F668" s="65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</row>
    <row r="669" spans="1:26" ht="16.5">
      <c r="A669" s="65"/>
      <c r="B669" s="65"/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</row>
    <row r="670" spans="1:26" ht="16.5">
      <c r="A670" s="65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</row>
    <row r="671" spans="1:26" ht="16.5">
      <c r="A671" s="65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</row>
    <row r="672" spans="1:26" ht="16.5">
      <c r="A672" s="65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</row>
    <row r="673" spans="1:26" ht="16.5">
      <c r="A673" s="65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</row>
    <row r="674" spans="1:26" ht="16.5">
      <c r="A674" s="65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</row>
    <row r="675" spans="1:26" ht="16.5">
      <c r="A675" s="65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</row>
    <row r="676" spans="1:26" ht="16.5">
      <c r="A676" s="65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</row>
    <row r="677" spans="1:26" ht="16.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</row>
    <row r="678" spans="1:26" ht="16.5">
      <c r="A678" s="65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</row>
    <row r="679" spans="1:26" ht="16.5">
      <c r="A679" s="65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</row>
    <row r="680" spans="1:26" ht="16.5">
      <c r="A680" s="65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</row>
    <row r="681" spans="1:26" ht="16.5">
      <c r="A681" s="65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</row>
    <row r="682" spans="1:26" ht="16.5">
      <c r="A682" s="65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</row>
    <row r="683" spans="1:26" ht="16.5">
      <c r="A683" s="65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</row>
    <row r="684" spans="1:26" ht="16.5">
      <c r="A684" s="65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</row>
    <row r="685" spans="1:26" ht="16.5">
      <c r="A685" s="65"/>
      <c r="B685" s="65"/>
      <c r="C685" s="65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</row>
    <row r="686" spans="1:26" ht="16.5">
      <c r="A686" s="65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</row>
    <row r="687" spans="1:26" ht="16.5">
      <c r="A687" s="65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</row>
    <row r="688" spans="1:26" ht="16.5">
      <c r="A688" s="65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</row>
    <row r="689" spans="1:26" ht="16.5">
      <c r="A689" s="65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</row>
    <row r="690" spans="1:26" ht="16.5">
      <c r="A690" s="65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</row>
    <row r="691" spans="1:26" ht="16.5">
      <c r="A691" s="65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</row>
    <row r="692" spans="1:26" ht="16.5">
      <c r="A692" s="65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</row>
    <row r="693" spans="1:26" ht="16.5">
      <c r="A693" s="65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</row>
    <row r="694" spans="1:26" ht="16.5">
      <c r="A694" s="65"/>
      <c r="B694" s="65"/>
      <c r="C694" s="65"/>
      <c r="D694" s="65"/>
      <c r="E694" s="65"/>
      <c r="F694" s="65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</row>
    <row r="695" spans="1:26" ht="16.5">
      <c r="A695" s="65"/>
      <c r="B695" s="65"/>
      <c r="C695" s="65"/>
      <c r="D695" s="65"/>
      <c r="E695" s="65"/>
      <c r="F695" s="65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</row>
    <row r="696" spans="1:26" ht="16.5">
      <c r="A696" s="65"/>
      <c r="B696" s="65"/>
      <c r="C696" s="65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</row>
    <row r="697" spans="1:26" ht="16.5">
      <c r="A697" s="65"/>
      <c r="B697" s="65"/>
      <c r="C697" s="65"/>
      <c r="D697" s="65"/>
      <c r="E697" s="65"/>
      <c r="F697" s="65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</row>
    <row r="698" spans="1:26" ht="16.5">
      <c r="A698" s="65"/>
      <c r="B698" s="65"/>
      <c r="C698" s="65"/>
      <c r="D698" s="65"/>
      <c r="E698" s="65"/>
      <c r="F698" s="65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</row>
    <row r="699" spans="1:26" ht="16.5">
      <c r="A699" s="65"/>
      <c r="B699" s="65"/>
      <c r="C699" s="65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</row>
    <row r="700" spans="1:26" ht="16.5">
      <c r="A700" s="65"/>
      <c r="B700" s="65"/>
      <c r="C700" s="65"/>
      <c r="D700" s="65"/>
      <c r="E700" s="65"/>
      <c r="F700" s="65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</row>
    <row r="701" spans="1:26" ht="16.5">
      <c r="A701" s="65"/>
      <c r="B701" s="65"/>
      <c r="C701" s="65"/>
      <c r="D701" s="65"/>
      <c r="E701" s="65"/>
      <c r="F701" s="65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</row>
    <row r="702" spans="1:26" ht="16.5">
      <c r="A702" s="65"/>
      <c r="B702" s="65"/>
      <c r="C702" s="65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</row>
    <row r="703" spans="1:26" ht="16.5">
      <c r="A703" s="65"/>
      <c r="B703" s="65"/>
      <c r="C703" s="65"/>
      <c r="D703" s="65"/>
      <c r="E703" s="65"/>
      <c r="F703" s="65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</row>
    <row r="704" spans="1:26" ht="16.5">
      <c r="A704" s="65"/>
      <c r="B704" s="65"/>
      <c r="C704" s="65"/>
      <c r="D704" s="65"/>
      <c r="E704" s="65"/>
      <c r="F704" s="65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</row>
    <row r="705" spans="1:26" ht="16.5">
      <c r="A705" s="65"/>
      <c r="B705" s="65"/>
      <c r="C705" s="65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</row>
    <row r="706" spans="1:26" ht="16.5">
      <c r="A706" s="65"/>
      <c r="B706" s="65"/>
      <c r="C706" s="65"/>
      <c r="D706" s="65"/>
      <c r="E706" s="65"/>
      <c r="F706" s="65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</row>
    <row r="707" spans="1:26" ht="16.5">
      <c r="A707" s="65"/>
      <c r="B707" s="65"/>
      <c r="C707" s="65"/>
      <c r="D707" s="65"/>
      <c r="E707" s="65"/>
      <c r="F707" s="65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</row>
    <row r="708" spans="1:26" ht="16.5">
      <c r="A708" s="65"/>
      <c r="B708" s="65"/>
      <c r="C708" s="65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</row>
    <row r="709" spans="1:26" ht="16.5">
      <c r="A709" s="65"/>
      <c r="B709" s="65"/>
      <c r="C709" s="65"/>
      <c r="D709" s="65"/>
      <c r="E709" s="65"/>
      <c r="F709" s="65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</row>
    <row r="710" spans="1:26" ht="16.5">
      <c r="A710" s="65"/>
      <c r="B710" s="65"/>
      <c r="C710" s="65"/>
      <c r="D710" s="65"/>
      <c r="E710" s="65"/>
      <c r="F710" s="65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</row>
    <row r="711" spans="1:26" ht="16.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</row>
    <row r="712" spans="1:26" ht="16.5">
      <c r="A712" s="65"/>
      <c r="B712" s="65"/>
      <c r="C712" s="65"/>
      <c r="D712" s="65"/>
      <c r="E712" s="65"/>
      <c r="F712" s="65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</row>
    <row r="713" spans="1:26" ht="16.5">
      <c r="A713" s="65"/>
      <c r="B713" s="65"/>
      <c r="C713" s="65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</row>
    <row r="714" spans="1:26" ht="16.5">
      <c r="A714" s="65"/>
      <c r="B714" s="65"/>
      <c r="C714" s="65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</row>
    <row r="715" spans="1:26" ht="16.5">
      <c r="A715" s="65"/>
      <c r="B715" s="65"/>
      <c r="C715" s="65"/>
      <c r="D715" s="65"/>
      <c r="E715" s="65"/>
      <c r="F715" s="65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</row>
    <row r="716" spans="1:26" ht="16.5">
      <c r="A716" s="65"/>
      <c r="B716" s="65"/>
      <c r="C716" s="65"/>
      <c r="D716" s="65"/>
      <c r="E716" s="65"/>
      <c r="F716" s="65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</row>
    <row r="717" spans="1:26" ht="16.5">
      <c r="A717" s="65"/>
      <c r="B717" s="65"/>
      <c r="C717" s="65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</row>
    <row r="718" spans="1:26" ht="16.5">
      <c r="A718" s="65"/>
      <c r="B718" s="65"/>
      <c r="C718" s="65"/>
      <c r="D718" s="65"/>
      <c r="E718" s="65"/>
      <c r="F718" s="65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</row>
    <row r="719" spans="1:26" ht="16.5">
      <c r="A719" s="65"/>
      <c r="B719" s="65"/>
      <c r="C719" s="65"/>
      <c r="D719" s="65"/>
      <c r="E719" s="65"/>
      <c r="F719" s="65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</row>
    <row r="720" spans="1:26" ht="16.5">
      <c r="A720" s="65"/>
      <c r="B720" s="65"/>
      <c r="C720" s="65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</row>
    <row r="721" spans="1:26" ht="16.5">
      <c r="A721" s="65"/>
      <c r="B721" s="65"/>
      <c r="C721" s="65"/>
      <c r="D721" s="65"/>
      <c r="E721" s="65"/>
      <c r="F721" s="65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</row>
    <row r="722" spans="1:26" ht="16.5">
      <c r="A722" s="65"/>
      <c r="B722" s="65"/>
      <c r="C722" s="65"/>
      <c r="D722" s="65"/>
      <c r="E722" s="65"/>
      <c r="F722" s="65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</row>
    <row r="723" spans="1:26" ht="16.5">
      <c r="A723" s="65"/>
      <c r="B723" s="65"/>
      <c r="C723" s="65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</row>
    <row r="724" spans="1:26" ht="16.5">
      <c r="A724" s="65"/>
      <c r="B724" s="65"/>
      <c r="C724" s="65"/>
      <c r="D724" s="65"/>
      <c r="E724" s="65"/>
      <c r="F724" s="65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</row>
    <row r="725" spans="1:26" ht="16.5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</row>
    <row r="726" spans="1:26" ht="16.5">
      <c r="A726" s="65"/>
      <c r="B726" s="65"/>
      <c r="C726" s="65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</row>
    <row r="727" spans="1:26" ht="16.5">
      <c r="A727" s="65"/>
      <c r="B727" s="65"/>
      <c r="C727" s="65"/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</row>
    <row r="728" spans="1:26" ht="16.5">
      <c r="A728" s="65"/>
      <c r="B728" s="65"/>
      <c r="C728" s="65"/>
      <c r="D728" s="65"/>
      <c r="E728" s="65"/>
      <c r="F728" s="65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</row>
    <row r="729" spans="1:26" ht="16.5">
      <c r="A729" s="65"/>
      <c r="B729" s="65"/>
      <c r="C729" s="65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</row>
    <row r="730" spans="1:26" ht="16.5">
      <c r="A730" s="65"/>
      <c r="B730" s="65"/>
      <c r="C730" s="65"/>
      <c r="D730" s="65"/>
      <c r="E730" s="65"/>
      <c r="F730" s="65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</row>
    <row r="731" spans="1:26" ht="16.5">
      <c r="A731" s="65"/>
      <c r="B731" s="65"/>
      <c r="C731" s="65"/>
      <c r="D731" s="65"/>
      <c r="E731" s="65"/>
      <c r="F731" s="65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</row>
    <row r="732" spans="1:26" ht="16.5">
      <c r="A732" s="65"/>
      <c r="B732" s="65"/>
      <c r="C732" s="65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</row>
    <row r="733" spans="1:26" ht="16.5">
      <c r="A733" s="65"/>
      <c r="B733" s="65"/>
      <c r="C733" s="65"/>
      <c r="D733" s="65"/>
      <c r="E733" s="65"/>
      <c r="F733" s="65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</row>
    <row r="734" spans="1:26" ht="16.5">
      <c r="A734" s="65"/>
      <c r="B734" s="65"/>
      <c r="C734" s="65"/>
      <c r="D734" s="65"/>
      <c r="E734" s="65"/>
      <c r="F734" s="65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</row>
    <row r="735" spans="1:26" ht="16.5">
      <c r="A735" s="65"/>
      <c r="B735" s="65"/>
      <c r="C735" s="65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</row>
    <row r="736" spans="1:26" ht="16.5">
      <c r="A736" s="65"/>
      <c r="B736" s="65"/>
      <c r="C736" s="65"/>
      <c r="D736" s="65"/>
      <c r="E736" s="65"/>
      <c r="F736" s="65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</row>
    <row r="737" spans="1:26" ht="16.5">
      <c r="A737" s="65"/>
      <c r="B737" s="65"/>
      <c r="C737" s="65"/>
      <c r="D737" s="65"/>
      <c r="E737" s="65"/>
      <c r="F737" s="65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</row>
    <row r="738" spans="1:26" ht="16.5">
      <c r="A738" s="65"/>
      <c r="B738" s="65"/>
      <c r="C738" s="65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</row>
    <row r="739" spans="1:26" ht="16.5">
      <c r="A739" s="65"/>
      <c r="B739" s="65"/>
      <c r="C739" s="65"/>
      <c r="D739" s="65"/>
      <c r="E739" s="65"/>
      <c r="F739" s="65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</row>
    <row r="740" spans="1:26" ht="16.5">
      <c r="A740" s="65"/>
      <c r="B740" s="65"/>
      <c r="C740" s="65"/>
      <c r="D740" s="65"/>
      <c r="E740" s="65"/>
      <c r="F740" s="65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</row>
    <row r="741" spans="1:26" ht="16.5">
      <c r="A741" s="65"/>
      <c r="B741" s="65"/>
      <c r="C741" s="65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</row>
    <row r="742" spans="1:26" ht="16.5">
      <c r="A742" s="65"/>
      <c r="B742" s="65"/>
      <c r="C742" s="65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</row>
    <row r="743" spans="1:26" ht="16.5">
      <c r="A743" s="65"/>
      <c r="B743" s="65"/>
      <c r="C743" s="65"/>
      <c r="D743" s="65"/>
      <c r="E743" s="65"/>
      <c r="F743" s="65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</row>
    <row r="744" spans="1:26" ht="16.5">
      <c r="A744" s="65"/>
      <c r="B744" s="65"/>
      <c r="C744" s="65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</row>
    <row r="745" spans="1:26" ht="16.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</row>
    <row r="746" spans="1:26" ht="16.5">
      <c r="A746" s="65"/>
      <c r="B746" s="65"/>
      <c r="C746" s="65"/>
      <c r="D746" s="65"/>
      <c r="E746" s="65"/>
      <c r="F746" s="65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</row>
    <row r="747" spans="1:26" ht="16.5">
      <c r="A747" s="65"/>
      <c r="B747" s="65"/>
      <c r="C747" s="65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</row>
    <row r="748" spans="1:26" ht="16.5">
      <c r="A748" s="65"/>
      <c r="B748" s="65"/>
      <c r="C748" s="65"/>
      <c r="D748" s="65"/>
      <c r="E748" s="65"/>
      <c r="F748" s="65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</row>
    <row r="749" spans="1:26" ht="16.5">
      <c r="A749" s="65"/>
      <c r="B749" s="65"/>
      <c r="C749" s="65"/>
      <c r="D749" s="65"/>
      <c r="E749" s="65"/>
      <c r="F749" s="65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</row>
    <row r="750" spans="1:26" ht="16.5">
      <c r="A750" s="65"/>
      <c r="B750" s="65"/>
      <c r="C750" s="65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</row>
    <row r="751" spans="1:26" ht="16.5">
      <c r="A751" s="65"/>
      <c r="B751" s="65"/>
      <c r="C751" s="65"/>
      <c r="D751" s="65"/>
      <c r="E751" s="65"/>
      <c r="F751" s="65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</row>
    <row r="752" spans="1:26" ht="16.5">
      <c r="A752" s="65"/>
      <c r="B752" s="65"/>
      <c r="C752" s="65"/>
      <c r="D752" s="65"/>
      <c r="E752" s="65"/>
      <c r="F752" s="65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</row>
    <row r="753" spans="1:26" ht="16.5">
      <c r="A753" s="65"/>
      <c r="B753" s="65"/>
      <c r="C753" s="65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</row>
    <row r="754" spans="1:26" ht="16.5">
      <c r="A754" s="65"/>
      <c r="B754" s="65"/>
      <c r="C754" s="65"/>
      <c r="D754" s="65"/>
      <c r="E754" s="65"/>
      <c r="F754" s="65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</row>
    <row r="755" spans="1:26" ht="16.5">
      <c r="A755" s="65"/>
      <c r="B755" s="65"/>
      <c r="C755" s="65"/>
      <c r="D755" s="65"/>
      <c r="E755" s="65"/>
      <c r="F755" s="65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</row>
    <row r="756" spans="1:26" ht="16.5">
      <c r="A756" s="65"/>
      <c r="B756" s="65"/>
      <c r="C756" s="65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</row>
    <row r="757" spans="1:26" ht="16.5">
      <c r="A757" s="65"/>
      <c r="B757" s="65"/>
      <c r="C757" s="65"/>
      <c r="D757" s="65"/>
      <c r="E757" s="65"/>
      <c r="F757" s="65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</row>
    <row r="758" spans="1:26" ht="16.5">
      <c r="A758" s="65"/>
      <c r="B758" s="65"/>
      <c r="C758" s="65"/>
      <c r="D758" s="65"/>
      <c r="E758" s="65"/>
      <c r="F758" s="65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</row>
    <row r="759" spans="1:26" ht="16.5">
      <c r="A759" s="65"/>
      <c r="B759" s="65"/>
      <c r="C759" s="65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</row>
    <row r="760" spans="1:26" ht="16.5">
      <c r="A760" s="65"/>
      <c r="B760" s="65"/>
      <c r="C760" s="65"/>
      <c r="D760" s="65"/>
      <c r="E760" s="65"/>
      <c r="F760" s="65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</row>
    <row r="761" spans="1:26" ht="16.5">
      <c r="A761" s="65"/>
      <c r="B761" s="65"/>
      <c r="C761" s="65"/>
      <c r="D761" s="65"/>
      <c r="E761" s="65"/>
      <c r="F761" s="65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</row>
    <row r="762" spans="1:26" ht="16.5">
      <c r="A762" s="65"/>
      <c r="B762" s="65"/>
      <c r="C762" s="65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</row>
    <row r="763" spans="1:26" ht="16.5">
      <c r="A763" s="65"/>
      <c r="B763" s="65"/>
      <c r="C763" s="65"/>
      <c r="D763" s="65"/>
      <c r="E763" s="65"/>
      <c r="F763" s="65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</row>
    <row r="764" spans="1:26" ht="16.5">
      <c r="A764" s="65"/>
      <c r="B764" s="65"/>
      <c r="C764" s="65"/>
      <c r="D764" s="65"/>
      <c r="E764" s="65"/>
      <c r="F764" s="65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</row>
    <row r="765" spans="1:26" ht="16.5">
      <c r="A765" s="65"/>
      <c r="B765" s="65"/>
      <c r="C765" s="65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</row>
    <row r="766" spans="1:26" ht="16.5">
      <c r="A766" s="65"/>
      <c r="B766" s="65"/>
      <c r="C766" s="65"/>
      <c r="D766" s="65"/>
      <c r="E766" s="65"/>
      <c r="F766" s="65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</row>
    <row r="767" spans="1:26" ht="16.5">
      <c r="A767" s="65"/>
      <c r="B767" s="65"/>
      <c r="C767" s="65"/>
      <c r="D767" s="65"/>
      <c r="E767" s="65"/>
      <c r="F767" s="65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</row>
    <row r="768" spans="1:26" ht="16.5">
      <c r="A768" s="65"/>
      <c r="B768" s="65"/>
      <c r="C768" s="65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</row>
    <row r="769" spans="1:26" ht="16.5">
      <c r="A769" s="65"/>
      <c r="B769" s="65"/>
      <c r="C769" s="65"/>
      <c r="D769" s="65"/>
      <c r="E769" s="65"/>
      <c r="F769" s="65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</row>
    <row r="770" spans="1:26" ht="16.5">
      <c r="A770" s="65"/>
      <c r="B770" s="65"/>
      <c r="C770" s="65"/>
      <c r="D770" s="65"/>
      <c r="E770" s="65"/>
      <c r="F770" s="65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</row>
    <row r="771" spans="1:26" ht="16.5">
      <c r="A771" s="65"/>
      <c r="B771" s="65"/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</row>
    <row r="772" spans="1:26" ht="16.5">
      <c r="A772" s="65"/>
      <c r="B772" s="65"/>
      <c r="C772" s="65"/>
      <c r="D772" s="65"/>
      <c r="E772" s="65"/>
      <c r="F772" s="65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</row>
    <row r="773" spans="1:26" ht="16.5">
      <c r="A773" s="65"/>
      <c r="B773" s="65"/>
      <c r="C773" s="65"/>
      <c r="D773" s="65"/>
      <c r="E773" s="65"/>
      <c r="F773" s="65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</row>
    <row r="774" spans="1:26" ht="16.5">
      <c r="A774" s="65"/>
      <c r="B774" s="65"/>
      <c r="C774" s="65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</row>
    <row r="775" spans="1:26" ht="16.5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</row>
    <row r="776" spans="1:26" ht="16.5">
      <c r="A776" s="65"/>
      <c r="B776" s="65"/>
      <c r="C776" s="65"/>
      <c r="D776" s="65"/>
      <c r="E776" s="65"/>
      <c r="F776" s="65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</row>
    <row r="777" spans="1:26" ht="16.5">
      <c r="A777" s="65"/>
      <c r="B777" s="65"/>
      <c r="C777" s="65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</row>
    <row r="778" spans="1:26" ht="16.5">
      <c r="A778" s="65"/>
      <c r="B778" s="65"/>
      <c r="C778" s="65"/>
      <c r="D778" s="65"/>
      <c r="E778" s="65"/>
      <c r="F778" s="65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</row>
    <row r="779" spans="1:26" ht="16.5">
      <c r="A779" s="65"/>
      <c r="B779" s="65"/>
      <c r="C779" s="65"/>
      <c r="D779" s="65"/>
      <c r="E779" s="65"/>
      <c r="F779" s="65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</row>
    <row r="780" spans="1:26" ht="16.5">
      <c r="A780" s="65"/>
      <c r="B780" s="65"/>
      <c r="C780" s="65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</row>
    <row r="781" spans="1:26" ht="16.5">
      <c r="A781" s="65"/>
      <c r="B781" s="65"/>
      <c r="C781" s="65"/>
      <c r="D781" s="65"/>
      <c r="E781" s="65"/>
      <c r="F781" s="65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</row>
    <row r="782" spans="1:26" ht="16.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</row>
    <row r="783" spans="1:26" ht="16.5">
      <c r="A783" s="65"/>
      <c r="B783" s="65"/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</row>
    <row r="784" spans="1:26" ht="16.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</row>
    <row r="785" spans="1:26" ht="16.5">
      <c r="A785" s="65"/>
      <c r="B785" s="65"/>
      <c r="C785" s="65"/>
      <c r="D785" s="65"/>
      <c r="E785" s="65"/>
      <c r="F785" s="65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</row>
    <row r="786" spans="1:26" ht="16.5">
      <c r="A786" s="65"/>
      <c r="B786" s="65"/>
      <c r="C786" s="65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</row>
    <row r="787" spans="1:26" ht="16.5">
      <c r="A787" s="65"/>
      <c r="B787" s="65"/>
      <c r="C787" s="65"/>
      <c r="D787" s="65"/>
      <c r="E787" s="65"/>
      <c r="F787" s="65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</row>
    <row r="788" spans="1:26" ht="16.5">
      <c r="A788" s="65"/>
      <c r="B788" s="65"/>
      <c r="C788" s="65"/>
      <c r="D788" s="65"/>
      <c r="E788" s="65"/>
      <c r="F788" s="65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</row>
    <row r="789" spans="1:26" ht="16.5">
      <c r="A789" s="65"/>
      <c r="B789" s="65"/>
      <c r="C789" s="65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</row>
    <row r="790" spans="1:26" ht="16.5">
      <c r="A790" s="65"/>
      <c r="B790" s="65"/>
      <c r="C790" s="65"/>
      <c r="D790" s="65"/>
      <c r="E790" s="65"/>
      <c r="F790" s="65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</row>
    <row r="791" spans="1:26" ht="16.5">
      <c r="A791" s="65"/>
      <c r="B791" s="65"/>
      <c r="C791" s="65"/>
      <c r="D791" s="65"/>
      <c r="E791" s="65"/>
      <c r="F791" s="65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</row>
    <row r="792" spans="1:26" ht="16.5">
      <c r="A792" s="65"/>
      <c r="B792" s="65"/>
      <c r="C792" s="65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</row>
    <row r="793" spans="1:26" ht="16.5">
      <c r="A793" s="65"/>
      <c r="B793" s="65"/>
      <c r="C793" s="65"/>
      <c r="D793" s="65"/>
      <c r="E793" s="65"/>
      <c r="F793" s="65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</row>
    <row r="794" spans="1:26" ht="16.5">
      <c r="A794" s="65"/>
      <c r="B794" s="65"/>
      <c r="C794" s="65"/>
      <c r="D794" s="65"/>
      <c r="E794" s="65"/>
      <c r="F794" s="65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</row>
    <row r="795" spans="1:26" ht="16.5">
      <c r="A795" s="65"/>
      <c r="B795" s="65"/>
      <c r="C795" s="65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</row>
    <row r="796" spans="1:26" ht="16.5">
      <c r="A796" s="65"/>
      <c r="B796" s="65"/>
      <c r="C796" s="65"/>
      <c r="D796" s="65"/>
      <c r="E796" s="65"/>
      <c r="F796" s="65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</row>
    <row r="797" spans="1:26" ht="16.5">
      <c r="A797" s="65"/>
      <c r="B797" s="65"/>
      <c r="C797" s="65"/>
      <c r="D797" s="65"/>
      <c r="E797" s="65"/>
      <c r="F797" s="65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</row>
    <row r="798" spans="1:26" ht="16.5">
      <c r="A798" s="65"/>
      <c r="B798" s="65"/>
      <c r="C798" s="65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</row>
    <row r="799" spans="1:26" ht="16.5">
      <c r="A799" s="65"/>
      <c r="B799" s="65"/>
      <c r="C799" s="65"/>
      <c r="D799" s="65"/>
      <c r="E799" s="65"/>
      <c r="F799" s="65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</row>
    <row r="800" spans="1:26" ht="16.5">
      <c r="A800" s="65"/>
      <c r="B800" s="65"/>
      <c r="C800" s="65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</row>
    <row r="801" spans="1:26" ht="16.5">
      <c r="A801" s="65"/>
      <c r="B801" s="65"/>
      <c r="C801" s="65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</row>
    <row r="802" spans="1:26" ht="16.5">
      <c r="A802" s="65"/>
      <c r="B802" s="65"/>
      <c r="C802" s="65"/>
      <c r="D802" s="65"/>
      <c r="E802" s="65"/>
      <c r="F802" s="65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</row>
    <row r="803" spans="1:26" ht="16.5">
      <c r="A803" s="65"/>
      <c r="B803" s="65"/>
      <c r="C803" s="65"/>
      <c r="D803" s="65"/>
      <c r="E803" s="65"/>
      <c r="F803" s="65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</row>
    <row r="804" spans="1:26" ht="16.5">
      <c r="A804" s="65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</row>
    <row r="805" spans="1:26" ht="16.5">
      <c r="A805" s="65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</row>
    <row r="806" spans="1:26" ht="16.5">
      <c r="A806" s="65"/>
      <c r="B806" s="65"/>
      <c r="C806" s="65"/>
      <c r="D806" s="65"/>
      <c r="E806" s="65"/>
      <c r="F806" s="65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</row>
    <row r="807" spans="1:26" ht="16.5">
      <c r="A807" s="65"/>
      <c r="B807" s="65"/>
      <c r="C807" s="65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</row>
    <row r="808" spans="1:26" ht="16.5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</row>
    <row r="809" spans="1:26" ht="16.5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</row>
    <row r="810" spans="1:26" ht="16.5">
      <c r="A810" s="65"/>
      <c r="B810" s="65"/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</row>
    <row r="811" spans="1:26" ht="16.5">
      <c r="A811" s="65"/>
      <c r="B811" s="65"/>
      <c r="C811" s="65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</row>
    <row r="812" spans="1:26" ht="16.5">
      <c r="A812" s="65"/>
      <c r="B812" s="65"/>
      <c r="C812" s="65"/>
      <c r="D812" s="65"/>
      <c r="E812" s="65"/>
      <c r="F812" s="65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</row>
    <row r="813" spans="1:26" ht="16.5">
      <c r="A813" s="65"/>
      <c r="B813" s="65"/>
      <c r="C813" s="65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</row>
    <row r="814" spans="1:26" ht="16.5">
      <c r="A814" s="65"/>
      <c r="B814" s="65"/>
      <c r="C814" s="65"/>
      <c r="D814" s="65"/>
      <c r="E814" s="65"/>
      <c r="F814" s="65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</row>
    <row r="815" spans="1:26" ht="16.5">
      <c r="A815" s="65"/>
      <c r="B815" s="65"/>
      <c r="C815" s="65"/>
      <c r="D815" s="65"/>
      <c r="E815" s="65"/>
      <c r="F815" s="65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</row>
    <row r="816" spans="1:26" ht="16.5">
      <c r="A816" s="65"/>
      <c r="B816" s="65"/>
      <c r="C816" s="65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</row>
    <row r="817" spans="1:26" ht="16.5">
      <c r="A817" s="65"/>
      <c r="B817" s="65"/>
      <c r="C817" s="65"/>
      <c r="D817" s="65"/>
      <c r="E817" s="65"/>
      <c r="F817" s="65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</row>
    <row r="818" spans="1:26" ht="16.5">
      <c r="A818" s="65"/>
      <c r="B818" s="65"/>
      <c r="C818" s="65"/>
      <c r="D818" s="65"/>
      <c r="E818" s="65"/>
      <c r="F818" s="65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</row>
    <row r="819" spans="1:26" ht="16.5">
      <c r="A819" s="65"/>
      <c r="B819" s="65"/>
      <c r="C819" s="65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</row>
    <row r="820" spans="1:26" ht="16.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</row>
    <row r="821" spans="1:26" ht="16.5">
      <c r="A821" s="65"/>
      <c r="B821" s="65"/>
      <c r="C821" s="65"/>
      <c r="D821" s="65"/>
      <c r="E821" s="65"/>
      <c r="F821" s="65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</row>
    <row r="822" spans="1:26" ht="16.5">
      <c r="A822" s="65"/>
      <c r="B822" s="65"/>
      <c r="C822" s="65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</row>
    <row r="823" spans="1:26" ht="16.5">
      <c r="A823" s="65"/>
      <c r="B823" s="65"/>
      <c r="C823" s="65"/>
      <c r="D823" s="65"/>
      <c r="E823" s="65"/>
      <c r="F823" s="65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</row>
    <row r="824" spans="1:26" ht="16.5">
      <c r="A824" s="65"/>
      <c r="B824" s="65"/>
      <c r="C824" s="65"/>
      <c r="D824" s="65"/>
      <c r="E824" s="65"/>
      <c r="F824" s="65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</row>
    <row r="825" spans="1:26" ht="16.5">
      <c r="A825" s="65"/>
      <c r="B825" s="65"/>
      <c r="C825" s="65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</row>
    <row r="826" spans="1:26" ht="16.5">
      <c r="A826" s="65"/>
      <c r="B826" s="65"/>
      <c r="C826" s="65"/>
      <c r="D826" s="65"/>
      <c r="E826" s="65"/>
      <c r="F826" s="65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</row>
    <row r="827" spans="1:26" ht="16.5">
      <c r="A827" s="65"/>
      <c r="B827" s="65"/>
      <c r="C827" s="65"/>
      <c r="D827" s="65"/>
      <c r="E827" s="65"/>
      <c r="F827" s="65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</row>
    <row r="828" spans="1:26" ht="16.5">
      <c r="A828" s="65"/>
      <c r="B828" s="65"/>
      <c r="C828" s="65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</row>
    <row r="829" spans="1:26" ht="16.5">
      <c r="A829" s="65"/>
      <c r="B829" s="65"/>
      <c r="C829" s="65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</row>
    <row r="830" spans="1:26" ht="16.5">
      <c r="A830" s="65"/>
      <c r="B830" s="65"/>
      <c r="C830" s="65"/>
      <c r="D830" s="65"/>
      <c r="E830" s="65"/>
      <c r="F830" s="65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</row>
    <row r="831" spans="1:26" ht="16.5">
      <c r="A831" s="65"/>
      <c r="B831" s="65"/>
      <c r="C831" s="65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</row>
    <row r="832" spans="1:26" ht="16.5">
      <c r="A832" s="65"/>
      <c r="B832" s="65"/>
      <c r="C832" s="65"/>
      <c r="D832" s="65"/>
      <c r="E832" s="65"/>
      <c r="F832" s="65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</row>
    <row r="833" spans="1:26" ht="16.5">
      <c r="A833" s="65"/>
      <c r="B833" s="65"/>
      <c r="C833" s="65"/>
      <c r="D833" s="65"/>
      <c r="E833" s="65"/>
      <c r="F833" s="65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</row>
    <row r="834" spans="1:26" ht="16.5">
      <c r="A834" s="65"/>
      <c r="B834" s="65"/>
      <c r="C834" s="65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</row>
    <row r="835" spans="1:26" ht="16.5">
      <c r="A835" s="65"/>
      <c r="B835" s="65"/>
      <c r="C835" s="65"/>
      <c r="D835" s="65"/>
      <c r="E835" s="65"/>
      <c r="F835" s="65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</row>
    <row r="836" spans="1:26" ht="16.5">
      <c r="A836" s="65"/>
      <c r="B836" s="65"/>
      <c r="C836" s="65"/>
      <c r="D836" s="65"/>
      <c r="E836" s="65"/>
      <c r="F836" s="65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</row>
    <row r="837" spans="1:26" ht="16.5">
      <c r="A837" s="65"/>
      <c r="B837" s="65"/>
      <c r="C837" s="65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</row>
    <row r="838" spans="1:26" ht="16.5">
      <c r="A838" s="65"/>
      <c r="B838" s="65"/>
      <c r="C838" s="65"/>
      <c r="D838" s="65"/>
      <c r="E838" s="65"/>
      <c r="F838" s="65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</row>
    <row r="839" spans="1:26" ht="16.5">
      <c r="A839" s="65"/>
      <c r="B839" s="65"/>
      <c r="C839" s="65"/>
      <c r="D839" s="65"/>
      <c r="E839" s="65"/>
      <c r="F839" s="65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</row>
    <row r="840" spans="1:26" ht="16.5">
      <c r="A840" s="65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</row>
    <row r="841" spans="1:26" ht="16.5">
      <c r="A841" s="65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</row>
    <row r="842" spans="1:26" ht="16.5">
      <c r="A842" s="65"/>
      <c r="B842" s="65"/>
      <c r="C842" s="65"/>
      <c r="D842" s="65"/>
      <c r="E842" s="65"/>
      <c r="F842" s="65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</row>
    <row r="843" spans="1:26" ht="16.5">
      <c r="A843" s="65"/>
      <c r="B843" s="65"/>
      <c r="C843" s="65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</row>
    <row r="844" spans="1:26" ht="16.5">
      <c r="A844" s="65"/>
      <c r="B844" s="65"/>
      <c r="C844" s="65"/>
      <c r="D844" s="65"/>
      <c r="E844" s="65"/>
      <c r="F844" s="65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</row>
    <row r="845" spans="1:26" ht="16.5">
      <c r="A845" s="65"/>
      <c r="B845" s="65"/>
      <c r="C845" s="65"/>
      <c r="D845" s="65"/>
      <c r="E845" s="65"/>
      <c r="F845" s="65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</row>
    <row r="846" spans="1:26" ht="16.5">
      <c r="A846" s="65"/>
      <c r="B846" s="65"/>
      <c r="C846" s="65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</row>
    <row r="847" spans="1:26" ht="16.5">
      <c r="A847" s="65"/>
      <c r="B847" s="65"/>
      <c r="C847" s="65"/>
      <c r="D847" s="65"/>
      <c r="E847" s="65"/>
      <c r="F847" s="65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</row>
    <row r="848" spans="1:26" ht="16.5">
      <c r="A848" s="65"/>
      <c r="B848" s="65"/>
      <c r="C848" s="65"/>
      <c r="D848" s="65"/>
      <c r="E848" s="65"/>
      <c r="F848" s="65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</row>
    <row r="849" spans="1:26" ht="16.5">
      <c r="A849" s="65"/>
      <c r="B849" s="65"/>
      <c r="C849" s="65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</row>
    <row r="850" spans="1:26" ht="16.5">
      <c r="A850" s="65"/>
      <c r="B850" s="65"/>
      <c r="C850" s="65"/>
      <c r="D850" s="65"/>
      <c r="E850" s="65"/>
      <c r="F850" s="65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</row>
    <row r="851" spans="1:26" ht="16.5">
      <c r="A851" s="65"/>
      <c r="B851" s="65"/>
      <c r="C851" s="65"/>
      <c r="D851" s="65"/>
      <c r="E851" s="65"/>
      <c r="F851" s="65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</row>
    <row r="852" spans="1:26" ht="16.5">
      <c r="A852" s="65"/>
      <c r="B852" s="65"/>
      <c r="C852" s="65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</row>
    <row r="853" spans="1:26" ht="16.5">
      <c r="A853" s="65"/>
      <c r="B853" s="65"/>
      <c r="C853" s="65"/>
      <c r="D853" s="65"/>
      <c r="E853" s="65"/>
      <c r="F853" s="65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</row>
    <row r="854" spans="1:26" ht="16.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</row>
    <row r="855" spans="1:26" ht="16.5">
      <c r="A855" s="65"/>
      <c r="B855" s="65"/>
      <c r="C855" s="65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</row>
    <row r="856" spans="1:26" ht="16.5">
      <c r="A856" s="65"/>
      <c r="B856" s="65"/>
      <c r="C856" s="65"/>
      <c r="D856" s="65"/>
      <c r="E856" s="65"/>
      <c r="F856" s="65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</row>
    <row r="857" spans="1:26" ht="16.5">
      <c r="A857" s="65"/>
      <c r="B857" s="65"/>
      <c r="C857" s="65"/>
      <c r="D857" s="65"/>
      <c r="E857" s="65"/>
      <c r="F857" s="65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</row>
    <row r="858" spans="1:26" ht="16.5">
      <c r="A858" s="65"/>
      <c r="B858" s="65"/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</row>
    <row r="859" spans="1:26" ht="16.5">
      <c r="A859" s="65"/>
      <c r="B859" s="65"/>
      <c r="C859" s="65"/>
      <c r="D859" s="65"/>
      <c r="E859" s="65"/>
      <c r="F859" s="65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</row>
    <row r="860" spans="1:26" ht="16.5">
      <c r="A860" s="65"/>
      <c r="B860" s="65"/>
      <c r="C860" s="65"/>
      <c r="D860" s="65"/>
      <c r="E860" s="65"/>
      <c r="F860" s="65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</row>
    <row r="861" spans="1:26" ht="16.5">
      <c r="A861" s="65"/>
      <c r="B861" s="65"/>
      <c r="C861" s="65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</row>
    <row r="862" spans="1:26" ht="16.5">
      <c r="A862" s="65"/>
      <c r="B862" s="65"/>
      <c r="C862" s="65"/>
      <c r="D862" s="65"/>
      <c r="E862" s="65"/>
      <c r="F862" s="65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</row>
    <row r="863" spans="1:26" ht="16.5">
      <c r="A863" s="65"/>
      <c r="B863" s="65"/>
      <c r="C863" s="65"/>
      <c r="D863" s="65"/>
      <c r="E863" s="65"/>
      <c r="F863" s="65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</row>
    <row r="864" spans="1:26" ht="16.5">
      <c r="A864" s="65"/>
      <c r="B864" s="65"/>
      <c r="C864" s="65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</row>
    <row r="865" spans="1:26" ht="16.5">
      <c r="A865" s="65"/>
      <c r="B865" s="65"/>
      <c r="C865" s="65"/>
      <c r="D865" s="65"/>
      <c r="E865" s="65"/>
      <c r="F865" s="65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</row>
    <row r="866" spans="1:26" ht="16.5">
      <c r="A866" s="65"/>
      <c r="B866" s="65"/>
      <c r="C866" s="65"/>
      <c r="D866" s="65"/>
      <c r="E866" s="65"/>
      <c r="F866" s="65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</row>
    <row r="867" spans="1:26" ht="16.5">
      <c r="A867" s="65"/>
      <c r="B867" s="65"/>
      <c r="C867" s="65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</row>
    <row r="868" spans="1:26" ht="16.5">
      <c r="A868" s="65"/>
      <c r="B868" s="65"/>
      <c r="C868" s="65"/>
      <c r="D868" s="65"/>
      <c r="E868" s="65"/>
      <c r="F868" s="65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</row>
    <row r="869" spans="1:26" ht="16.5">
      <c r="A869" s="65"/>
      <c r="B869" s="65"/>
      <c r="C869" s="65"/>
      <c r="D869" s="65"/>
      <c r="E869" s="65"/>
      <c r="F869" s="65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</row>
    <row r="870" spans="1:26" ht="16.5">
      <c r="A870" s="65"/>
      <c r="B870" s="65"/>
      <c r="C870" s="65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</row>
    <row r="871" spans="1:26" ht="16.5">
      <c r="A871" s="65"/>
      <c r="B871" s="65"/>
      <c r="C871" s="65"/>
      <c r="D871" s="65"/>
      <c r="E871" s="65"/>
      <c r="F871" s="65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</row>
    <row r="872" spans="1:26" ht="16.5">
      <c r="A872" s="65"/>
      <c r="B872" s="65"/>
      <c r="C872" s="65"/>
      <c r="D872" s="65"/>
      <c r="E872" s="65"/>
      <c r="F872" s="65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</row>
    <row r="873" spans="1:26" ht="16.5">
      <c r="A873" s="65"/>
      <c r="B873" s="65"/>
      <c r="C873" s="65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</row>
    <row r="874" spans="1:26" ht="16.5">
      <c r="A874" s="65"/>
      <c r="B874" s="65"/>
      <c r="C874" s="65"/>
      <c r="D874" s="65"/>
      <c r="E874" s="65"/>
      <c r="F874" s="65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</row>
    <row r="875" spans="1:26" ht="16.5">
      <c r="A875" s="65"/>
      <c r="B875" s="65"/>
      <c r="C875" s="65"/>
      <c r="D875" s="65"/>
      <c r="E875" s="65"/>
      <c r="F875" s="65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</row>
    <row r="876" spans="1:26" ht="16.5">
      <c r="A876" s="65"/>
      <c r="B876" s="65"/>
      <c r="C876" s="65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</row>
    <row r="877" spans="1:26" ht="16.5">
      <c r="A877" s="65"/>
      <c r="B877" s="65"/>
      <c r="C877" s="65"/>
      <c r="D877" s="65"/>
      <c r="E877" s="65"/>
      <c r="F877" s="65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</row>
    <row r="878" spans="1:26" ht="16.5">
      <c r="A878" s="65"/>
      <c r="B878" s="65"/>
      <c r="C878" s="65"/>
      <c r="D878" s="65"/>
      <c r="E878" s="65"/>
      <c r="F878" s="65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</row>
    <row r="879" spans="1:26" ht="16.5">
      <c r="A879" s="65"/>
      <c r="B879" s="65"/>
      <c r="C879" s="65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</row>
    <row r="880" spans="1:26" ht="16.5">
      <c r="A880" s="65"/>
      <c r="B880" s="65"/>
      <c r="C880" s="65"/>
      <c r="D880" s="65"/>
      <c r="E880" s="65"/>
      <c r="F880" s="65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</row>
    <row r="881" spans="1:26" ht="16.5">
      <c r="A881" s="65"/>
      <c r="B881" s="65"/>
      <c r="C881" s="65"/>
      <c r="D881" s="65"/>
      <c r="E881" s="65"/>
      <c r="F881" s="65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</row>
    <row r="882" spans="1:26" ht="16.5">
      <c r="A882" s="65"/>
      <c r="B882" s="65"/>
      <c r="C882" s="65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</row>
    <row r="883" spans="1:26" ht="16.5">
      <c r="A883" s="65"/>
      <c r="B883" s="65"/>
      <c r="C883" s="65"/>
      <c r="D883" s="65"/>
      <c r="E883" s="65"/>
      <c r="F883" s="65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</row>
    <row r="884" spans="1:26" ht="16.5">
      <c r="A884" s="65"/>
      <c r="B884" s="65"/>
      <c r="C884" s="65"/>
      <c r="D884" s="65"/>
      <c r="E884" s="65"/>
      <c r="F884" s="65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</row>
    <row r="885" spans="1:26" ht="16.5">
      <c r="A885" s="65"/>
      <c r="B885" s="65"/>
      <c r="C885" s="65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</row>
    <row r="886" spans="1:26" ht="16.5">
      <c r="A886" s="65"/>
      <c r="B886" s="65"/>
      <c r="C886" s="65"/>
      <c r="D886" s="65"/>
      <c r="E886" s="65"/>
      <c r="F886" s="65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</row>
    <row r="887" spans="1:26" ht="16.5">
      <c r="A887" s="65"/>
      <c r="B887" s="65"/>
      <c r="C887" s="65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</row>
    <row r="888" spans="1:26" ht="16.5">
      <c r="A888" s="65"/>
      <c r="B888" s="65"/>
      <c r="C888" s="65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</row>
    <row r="889" spans="1:26" ht="16.5">
      <c r="A889" s="65"/>
      <c r="B889" s="65"/>
      <c r="C889" s="65"/>
      <c r="D889" s="65"/>
      <c r="E889" s="65"/>
      <c r="F889" s="65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</row>
    <row r="890" spans="1:26" ht="16.5">
      <c r="A890" s="65"/>
      <c r="B890" s="65"/>
      <c r="C890" s="65"/>
      <c r="D890" s="65"/>
      <c r="E890" s="65"/>
      <c r="F890" s="65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</row>
    <row r="891" spans="1:26" ht="16.5">
      <c r="A891" s="65"/>
      <c r="B891" s="65"/>
      <c r="C891" s="65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</row>
    <row r="892" spans="1:26" ht="16.5">
      <c r="A892" s="65"/>
      <c r="B892" s="65"/>
      <c r="C892" s="65"/>
      <c r="D892" s="65"/>
      <c r="E892" s="65"/>
      <c r="F892" s="65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</row>
    <row r="893" spans="1:26" ht="16.5">
      <c r="A893" s="65"/>
      <c r="B893" s="65"/>
      <c r="C893" s="65"/>
      <c r="D893" s="65"/>
      <c r="E893" s="65"/>
      <c r="F893" s="65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</row>
    <row r="894" spans="1:26" ht="16.5">
      <c r="A894" s="65"/>
      <c r="B894" s="65"/>
      <c r="C894" s="65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</row>
    <row r="895" spans="1:26" ht="16.5">
      <c r="A895" s="65"/>
      <c r="B895" s="65"/>
      <c r="C895" s="65"/>
      <c r="D895" s="65"/>
      <c r="E895" s="65"/>
      <c r="F895" s="65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</row>
    <row r="896" spans="1:26" ht="16.5">
      <c r="A896" s="65"/>
      <c r="B896" s="65"/>
      <c r="C896" s="65"/>
      <c r="D896" s="65"/>
      <c r="E896" s="65"/>
      <c r="F896" s="65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</row>
    <row r="897" spans="1:26" ht="16.5">
      <c r="A897" s="65"/>
      <c r="B897" s="65"/>
      <c r="C897" s="65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</row>
    <row r="898" spans="1:26" ht="16.5">
      <c r="A898" s="65"/>
      <c r="B898" s="65"/>
      <c r="C898" s="65"/>
      <c r="D898" s="65"/>
      <c r="E898" s="65"/>
      <c r="F898" s="65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</row>
    <row r="899" spans="1:26" ht="16.5">
      <c r="A899" s="65"/>
      <c r="B899" s="65"/>
      <c r="C899" s="65"/>
      <c r="D899" s="65"/>
      <c r="E899" s="65"/>
      <c r="F899" s="65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</row>
    <row r="900" spans="1:26" ht="16.5">
      <c r="A900" s="65"/>
      <c r="B900" s="65"/>
      <c r="C900" s="65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</row>
    <row r="901" spans="1:26" ht="16.5">
      <c r="A901" s="65"/>
      <c r="B901" s="65"/>
      <c r="C901" s="65"/>
      <c r="D901" s="65"/>
      <c r="E901" s="65"/>
      <c r="F901" s="65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</row>
    <row r="902" spans="1:26" ht="16.5">
      <c r="A902" s="65"/>
      <c r="B902" s="65"/>
      <c r="C902" s="65"/>
      <c r="D902" s="65"/>
      <c r="E902" s="65"/>
      <c r="F902" s="65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</row>
    <row r="903" spans="1:26" ht="16.5">
      <c r="A903" s="65"/>
      <c r="B903" s="65"/>
      <c r="C903" s="65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</row>
    <row r="904" spans="1:26" ht="16.5">
      <c r="A904" s="65"/>
      <c r="B904" s="65"/>
      <c r="C904" s="65"/>
      <c r="D904" s="65"/>
      <c r="E904" s="65"/>
      <c r="F904" s="65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</row>
    <row r="905" spans="1:26" ht="16.5">
      <c r="A905" s="65"/>
      <c r="B905" s="65"/>
      <c r="C905" s="65"/>
      <c r="D905" s="65"/>
      <c r="E905" s="65"/>
      <c r="F905" s="65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</row>
    <row r="906" spans="1:26" ht="16.5">
      <c r="A906" s="65"/>
      <c r="B906" s="65"/>
      <c r="C906" s="65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</row>
    <row r="907" spans="1:26" ht="16.5">
      <c r="A907" s="65"/>
      <c r="B907" s="65"/>
      <c r="C907" s="65"/>
      <c r="D907" s="65"/>
      <c r="E907" s="65"/>
      <c r="F907" s="65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</row>
    <row r="908" spans="1:26" ht="16.5">
      <c r="A908" s="65"/>
      <c r="B908" s="65"/>
      <c r="C908" s="65"/>
      <c r="D908" s="65"/>
      <c r="E908" s="65"/>
      <c r="F908" s="65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</row>
    <row r="909" spans="1:26" ht="16.5">
      <c r="A909" s="65"/>
      <c r="B909" s="65"/>
      <c r="C909" s="65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</row>
    <row r="910" spans="1:26" ht="16.5">
      <c r="A910" s="65"/>
      <c r="B910" s="65"/>
      <c r="C910" s="65"/>
      <c r="D910" s="65"/>
      <c r="E910" s="65"/>
      <c r="F910" s="65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</row>
    <row r="911" spans="1:26" ht="16.5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</row>
    <row r="912" spans="1:26" ht="16.5">
      <c r="A912" s="65"/>
      <c r="B912" s="65"/>
      <c r="C912" s="65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</row>
    <row r="913" spans="1:26" ht="16.5">
      <c r="A913" s="65"/>
      <c r="B913" s="65"/>
      <c r="C913" s="65"/>
      <c r="D913" s="65"/>
      <c r="E913" s="65"/>
      <c r="F913" s="65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</row>
    <row r="914" spans="1:26" ht="16.5">
      <c r="A914" s="65"/>
      <c r="B914" s="65"/>
      <c r="C914" s="65"/>
      <c r="D914" s="65"/>
      <c r="E914" s="65"/>
      <c r="F914" s="65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</row>
    <row r="915" spans="1:26" ht="16.5">
      <c r="A915" s="65"/>
      <c r="B915" s="65"/>
      <c r="C915" s="65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</row>
    <row r="916" spans="1:26" ht="16.5">
      <c r="A916" s="65"/>
      <c r="B916" s="65"/>
      <c r="C916" s="65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</row>
    <row r="917" spans="1:26" ht="16.5">
      <c r="A917" s="65"/>
      <c r="B917" s="65"/>
      <c r="C917" s="65"/>
      <c r="D917" s="65"/>
      <c r="E917" s="65"/>
      <c r="F917" s="65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</row>
    <row r="918" spans="1:26" ht="16.5">
      <c r="A918" s="65"/>
      <c r="B918" s="65"/>
      <c r="C918" s="65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</row>
    <row r="919" spans="1:26" ht="16.5">
      <c r="A919" s="65"/>
      <c r="B919" s="65"/>
      <c r="C919" s="65"/>
      <c r="D919" s="65"/>
      <c r="E919" s="65"/>
      <c r="F919" s="65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</row>
    <row r="920" spans="1:26" ht="16.5">
      <c r="A920" s="65"/>
      <c r="B920" s="65"/>
      <c r="C920" s="65"/>
      <c r="D920" s="65"/>
      <c r="E920" s="65"/>
      <c r="F920" s="65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</row>
    <row r="921" spans="1:26" ht="16.5">
      <c r="A921" s="65"/>
      <c r="B921" s="65"/>
      <c r="C921" s="65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</row>
    <row r="922" spans="1:26" ht="16.5">
      <c r="A922" s="65"/>
      <c r="B922" s="65"/>
      <c r="C922" s="65"/>
      <c r="D922" s="65"/>
      <c r="E922" s="65"/>
      <c r="F922" s="65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</row>
    <row r="923" spans="1:26" ht="16.5">
      <c r="A923" s="65"/>
      <c r="B923" s="65"/>
      <c r="C923" s="65"/>
      <c r="D923" s="65"/>
      <c r="E923" s="65"/>
      <c r="F923" s="65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</row>
    <row r="924" spans="1:26" ht="16.5">
      <c r="A924" s="65"/>
      <c r="B924" s="65"/>
      <c r="C924" s="65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</row>
    <row r="925" spans="1:26" ht="16.5">
      <c r="A925" s="65"/>
      <c r="B925" s="65"/>
      <c r="C925" s="65"/>
      <c r="D925" s="65"/>
      <c r="E925" s="65"/>
      <c r="F925" s="65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</row>
    <row r="926" spans="1:26" ht="16.5">
      <c r="A926" s="65"/>
      <c r="B926" s="65"/>
      <c r="C926" s="65"/>
      <c r="D926" s="65"/>
      <c r="E926" s="65"/>
      <c r="F926" s="65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</row>
    <row r="927" spans="1:26" ht="16.5">
      <c r="A927" s="65"/>
      <c r="B927" s="65"/>
      <c r="C927" s="65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</row>
    <row r="928" spans="1:26" ht="16.5">
      <c r="A928" s="65"/>
      <c r="B928" s="65"/>
      <c r="C928" s="65"/>
      <c r="D928" s="65"/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</row>
    <row r="929" spans="1:26" ht="16.5">
      <c r="A929" s="65"/>
      <c r="B929" s="65"/>
      <c r="C929" s="65"/>
      <c r="D929" s="65"/>
      <c r="E929" s="65"/>
      <c r="F929" s="65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</row>
    <row r="930" spans="1:26" ht="16.5">
      <c r="A930" s="65"/>
      <c r="B930" s="65"/>
      <c r="C930" s="65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</row>
    <row r="931" spans="1:26" ht="16.5">
      <c r="A931" s="65"/>
      <c r="B931" s="65"/>
      <c r="C931" s="65"/>
      <c r="D931" s="65"/>
      <c r="E931" s="65"/>
      <c r="F931" s="65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</row>
    <row r="932" spans="1:26" ht="16.5">
      <c r="A932" s="65"/>
      <c r="B932" s="65"/>
      <c r="C932" s="65"/>
      <c r="D932" s="65"/>
      <c r="E932" s="65"/>
      <c r="F932" s="65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</row>
    <row r="933" spans="1:26" ht="16.5">
      <c r="A933" s="65"/>
      <c r="B933" s="65"/>
      <c r="C933" s="65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</row>
    <row r="934" spans="1:26" ht="16.5">
      <c r="A934" s="65"/>
      <c r="B934" s="65"/>
      <c r="C934" s="65"/>
      <c r="D934" s="65"/>
      <c r="E934" s="65"/>
      <c r="F934" s="65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</row>
    <row r="935" spans="1:26" ht="16.5">
      <c r="A935" s="65"/>
      <c r="B935" s="65"/>
      <c r="C935" s="65"/>
      <c r="D935" s="65"/>
      <c r="E935" s="65"/>
      <c r="F935" s="65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</row>
    <row r="936" spans="1:26" ht="16.5">
      <c r="A936" s="65"/>
      <c r="B936" s="65"/>
      <c r="C936" s="65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</row>
    <row r="937" spans="1:26" ht="16.5">
      <c r="A937" s="65"/>
      <c r="B937" s="65"/>
      <c r="C937" s="65"/>
      <c r="D937" s="65"/>
      <c r="E937" s="65"/>
      <c r="F937" s="65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</row>
    <row r="938" spans="1:26" ht="16.5">
      <c r="A938" s="65"/>
      <c r="B938" s="65"/>
      <c r="C938" s="65"/>
      <c r="D938" s="65"/>
      <c r="E938" s="65"/>
      <c r="F938" s="65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</row>
    <row r="939" spans="1:26" ht="16.5">
      <c r="A939" s="65"/>
      <c r="B939" s="65"/>
      <c r="C939" s="65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</row>
    <row r="940" spans="1:26" ht="16.5">
      <c r="A940" s="65"/>
      <c r="B940" s="65"/>
      <c r="C940" s="65"/>
      <c r="D940" s="65"/>
      <c r="E940" s="65"/>
      <c r="F940" s="65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</row>
    <row r="941" spans="1:26" ht="16.5">
      <c r="A941" s="65"/>
      <c r="B941" s="65"/>
      <c r="C941" s="65"/>
      <c r="D941" s="65"/>
      <c r="E941" s="65"/>
      <c r="F941" s="65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</row>
    <row r="942" spans="1:26" ht="16.5">
      <c r="A942" s="65"/>
      <c r="B942" s="65"/>
      <c r="C942" s="65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</row>
    <row r="943" spans="1:26" ht="16.5">
      <c r="A943" s="65"/>
      <c r="B943" s="65"/>
      <c r="C943" s="65"/>
      <c r="D943" s="65"/>
      <c r="E943" s="65"/>
      <c r="F943" s="65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</row>
    <row r="944" spans="1:26" ht="16.5">
      <c r="A944" s="65"/>
      <c r="B944" s="65"/>
      <c r="C944" s="65"/>
      <c r="D944" s="65"/>
      <c r="E944" s="65"/>
      <c r="F944" s="65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</row>
    <row r="945" spans="1:26" ht="16.5">
      <c r="A945" s="65"/>
      <c r="B945" s="65"/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</row>
    <row r="946" spans="1:26" ht="16.5">
      <c r="A946" s="65"/>
      <c r="B946" s="65"/>
      <c r="C946" s="65"/>
      <c r="D946" s="65"/>
      <c r="E946" s="65"/>
      <c r="F946" s="65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</row>
    <row r="947" spans="1:26" ht="16.5">
      <c r="A947" s="65"/>
      <c r="B947" s="65"/>
      <c r="C947" s="65"/>
      <c r="D947" s="65"/>
      <c r="E947" s="65"/>
      <c r="F947" s="65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</row>
    <row r="948" spans="1:26" ht="16.5">
      <c r="A948" s="65"/>
      <c r="B948" s="65"/>
      <c r="C948" s="65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</row>
    <row r="949" spans="1:26" ht="16.5">
      <c r="A949" s="65"/>
      <c r="B949" s="65"/>
      <c r="C949" s="65"/>
      <c r="D949" s="65"/>
      <c r="E949" s="65"/>
      <c r="F949" s="65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</row>
    <row r="950" spans="1:26" ht="16.5">
      <c r="A950" s="65"/>
      <c r="B950" s="65"/>
      <c r="C950" s="65"/>
      <c r="D950" s="65"/>
      <c r="E950" s="65"/>
      <c r="F950" s="65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</row>
    <row r="951" spans="1:26" ht="16.5">
      <c r="A951" s="65"/>
      <c r="B951" s="65"/>
      <c r="C951" s="65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</row>
    <row r="952" spans="1:26" ht="16.5">
      <c r="A952" s="65"/>
      <c r="B952" s="65"/>
      <c r="C952" s="65"/>
      <c r="D952" s="65"/>
      <c r="E952" s="65"/>
      <c r="F952" s="65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</row>
    <row r="953" spans="1:26" ht="16.5">
      <c r="A953" s="65"/>
      <c r="B953" s="65"/>
      <c r="C953" s="65"/>
      <c r="D953" s="65"/>
      <c r="E953" s="65"/>
      <c r="F953" s="65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</row>
    <row r="954" spans="1:26" ht="16.5">
      <c r="A954" s="65"/>
      <c r="B954" s="65"/>
      <c r="C954" s="65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</row>
    <row r="955" spans="1:26" ht="16.5">
      <c r="A955" s="65"/>
      <c r="B955" s="65"/>
      <c r="C955" s="65"/>
      <c r="D955" s="65"/>
      <c r="E955" s="65"/>
      <c r="F955" s="65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</row>
    <row r="956" spans="1:26" ht="16.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</row>
    <row r="957" spans="1:26" ht="16.5">
      <c r="A957" s="65"/>
      <c r="B957" s="65"/>
      <c r="C957" s="65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</row>
    <row r="958" spans="1:26" ht="16.5">
      <c r="A958" s="65"/>
      <c r="B958" s="65"/>
      <c r="C958" s="65"/>
      <c r="D958" s="65"/>
      <c r="E958" s="65"/>
      <c r="F958" s="65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</row>
    <row r="959" spans="1:26" ht="16.5">
      <c r="A959" s="65"/>
      <c r="B959" s="65"/>
      <c r="C959" s="65"/>
      <c r="D959" s="65"/>
      <c r="E959" s="65"/>
      <c r="F959" s="65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</row>
    <row r="960" spans="1:26" ht="16.5">
      <c r="A960" s="65"/>
      <c r="B960" s="65"/>
      <c r="C960" s="65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</row>
    <row r="961" spans="1:26" ht="16.5">
      <c r="A961" s="65"/>
      <c r="B961" s="65"/>
      <c r="C961" s="65"/>
      <c r="D961" s="65"/>
      <c r="E961" s="65"/>
      <c r="F961" s="65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</row>
    <row r="962" spans="1:26" ht="16.5">
      <c r="A962" s="65"/>
      <c r="B962" s="65"/>
      <c r="C962" s="65"/>
      <c r="D962" s="65"/>
      <c r="E962" s="65"/>
      <c r="F962" s="65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</row>
    <row r="963" spans="1:26" ht="16.5">
      <c r="A963" s="65"/>
      <c r="B963" s="65"/>
      <c r="C963" s="65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</row>
    <row r="964" spans="1:26" ht="16.5">
      <c r="A964" s="65"/>
      <c r="B964" s="65"/>
      <c r="C964" s="65"/>
      <c r="D964" s="65"/>
      <c r="E964" s="65"/>
      <c r="F964" s="65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</row>
    <row r="965" spans="1:26" ht="16.5">
      <c r="A965" s="65"/>
      <c r="B965" s="65"/>
      <c r="C965" s="65"/>
      <c r="D965" s="65"/>
      <c r="E965" s="65"/>
      <c r="F965" s="65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</row>
    <row r="966" spans="1:26" ht="16.5">
      <c r="A966" s="65"/>
      <c r="B966" s="65"/>
      <c r="C966" s="65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</row>
    <row r="967" spans="1:26" ht="16.5">
      <c r="A967" s="65"/>
      <c r="B967" s="65"/>
      <c r="C967" s="65"/>
      <c r="D967" s="65"/>
      <c r="E967" s="65"/>
      <c r="F967" s="65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</row>
    <row r="968" spans="1:26" ht="16.5">
      <c r="A968" s="65"/>
      <c r="B968" s="65"/>
      <c r="C968" s="65"/>
      <c r="D968" s="65"/>
      <c r="E968" s="65"/>
      <c r="F968" s="65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</row>
    <row r="969" spans="1:26" ht="16.5">
      <c r="A969" s="65"/>
      <c r="B969" s="65"/>
      <c r="C969" s="65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</row>
    <row r="970" spans="1:26" ht="16.5">
      <c r="A970" s="65"/>
      <c r="B970" s="65"/>
      <c r="C970" s="65"/>
      <c r="D970" s="65"/>
      <c r="E970" s="65"/>
      <c r="F970" s="65"/>
      <c r="G970" s="65"/>
      <c r="H970" s="65"/>
      <c r="I970" s="65"/>
      <c r="J970" s="65"/>
      <c r="K970" s="65"/>
      <c r="L970" s="65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</row>
    <row r="971" spans="1:26" ht="16.5">
      <c r="A971" s="65"/>
      <c r="B971" s="65"/>
      <c r="C971" s="65"/>
      <c r="D971" s="65"/>
      <c r="E971" s="65"/>
      <c r="F971" s="65"/>
      <c r="G971" s="65"/>
      <c r="H971" s="65"/>
      <c r="I971" s="65"/>
      <c r="J971" s="65"/>
      <c r="K971" s="65"/>
      <c r="L971" s="65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</row>
    <row r="972" spans="1:26" ht="16.5">
      <c r="A972" s="65"/>
      <c r="B972" s="65"/>
      <c r="C972" s="65"/>
      <c r="D972" s="65"/>
      <c r="E972" s="65"/>
      <c r="F972" s="65"/>
      <c r="G972" s="65"/>
      <c r="H972" s="65"/>
      <c r="I972" s="65"/>
      <c r="J972" s="65"/>
      <c r="K972" s="65"/>
      <c r="L972" s="65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</row>
    <row r="973" spans="1:26" ht="16.5">
      <c r="A973" s="65"/>
      <c r="B973" s="65"/>
      <c r="C973" s="65"/>
      <c r="D973" s="65"/>
      <c r="E973" s="65"/>
      <c r="F973" s="65"/>
      <c r="G973" s="65"/>
      <c r="H973" s="65"/>
      <c r="I973" s="65"/>
      <c r="J973" s="65"/>
      <c r="K973" s="65"/>
      <c r="L973" s="65"/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</row>
    <row r="974" spans="1:26" ht="16.5">
      <c r="A974" s="65"/>
      <c r="B974" s="65"/>
      <c r="C974" s="65"/>
      <c r="D974" s="65"/>
      <c r="E974" s="65"/>
      <c r="F974" s="65"/>
      <c r="G974" s="65"/>
      <c r="H974" s="65"/>
      <c r="I974" s="65"/>
      <c r="J974" s="65"/>
      <c r="K974" s="65"/>
      <c r="L974" s="65"/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</row>
    <row r="975" spans="1:26" ht="16.5">
      <c r="A975" s="65"/>
      <c r="B975" s="65"/>
      <c r="C975" s="65"/>
      <c r="D975" s="65"/>
      <c r="E975" s="65"/>
      <c r="F975" s="65"/>
      <c r="G975" s="65"/>
      <c r="H975" s="65"/>
      <c r="I975" s="65"/>
      <c r="J975" s="65"/>
      <c r="K975" s="65"/>
      <c r="L975" s="65"/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</row>
    <row r="976" spans="1:26" ht="16.5">
      <c r="A976" s="65"/>
      <c r="B976" s="65"/>
      <c r="C976" s="65"/>
      <c r="D976" s="65"/>
      <c r="E976" s="65"/>
      <c r="F976" s="65"/>
      <c r="G976" s="65"/>
      <c r="H976" s="65"/>
      <c r="I976" s="65"/>
      <c r="J976" s="65"/>
      <c r="K976" s="65"/>
      <c r="L976" s="65"/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</row>
    <row r="977" spans="1:26" ht="16.5">
      <c r="A977" s="65"/>
      <c r="B977" s="65"/>
      <c r="C977" s="65"/>
      <c r="D977" s="65"/>
      <c r="E977" s="65"/>
      <c r="F977" s="65"/>
      <c r="G977" s="65"/>
      <c r="H977" s="65"/>
      <c r="I977" s="65"/>
      <c r="J977" s="65"/>
      <c r="K977" s="65"/>
      <c r="L977" s="65"/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</row>
    <row r="978" spans="1:26" ht="16.5">
      <c r="A978" s="65"/>
      <c r="B978" s="65"/>
      <c r="C978" s="65"/>
      <c r="D978" s="65"/>
      <c r="E978" s="65"/>
      <c r="F978" s="65"/>
      <c r="G978" s="65"/>
      <c r="H978" s="65"/>
      <c r="I978" s="65"/>
      <c r="J978" s="65"/>
      <c r="K978" s="65"/>
      <c r="L978" s="65"/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</row>
    <row r="979" spans="1:26" ht="16.5">
      <c r="A979" s="65"/>
      <c r="B979" s="65"/>
      <c r="C979" s="65"/>
      <c r="D979" s="65"/>
      <c r="E979" s="65"/>
      <c r="F979" s="65"/>
      <c r="G979" s="65"/>
      <c r="H979" s="65"/>
      <c r="I979" s="65"/>
      <c r="J979" s="65"/>
      <c r="K979" s="65"/>
      <c r="L979" s="65"/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</row>
    <row r="980" spans="1:26" ht="16.5">
      <c r="A980" s="65"/>
      <c r="B980" s="65"/>
      <c r="C980" s="65"/>
      <c r="D980" s="65"/>
      <c r="E980" s="65"/>
      <c r="F980" s="65"/>
      <c r="G980" s="65"/>
      <c r="H980" s="65"/>
      <c r="I980" s="65"/>
      <c r="J980" s="65"/>
      <c r="K980" s="65"/>
      <c r="L980" s="65"/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</row>
    <row r="981" spans="1:26" ht="16.5">
      <c r="A981" s="65"/>
      <c r="B981" s="65"/>
      <c r="C981" s="65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</row>
    <row r="982" spans="1:26" ht="16.5">
      <c r="A982" s="65"/>
      <c r="B982" s="65"/>
      <c r="C982" s="65"/>
      <c r="D982" s="65"/>
      <c r="E982" s="65"/>
      <c r="F982" s="65"/>
      <c r="G982" s="65"/>
      <c r="H982" s="65"/>
      <c r="I982" s="65"/>
      <c r="J982" s="65"/>
      <c r="K982" s="65"/>
      <c r="L982" s="65"/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</row>
    <row r="983" spans="1:26" ht="16.5">
      <c r="A983" s="65"/>
      <c r="B983" s="65"/>
      <c r="C983" s="65"/>
      <c r="D983" s="65"/>
      <c r="E983" s="65"/>
      <c r="F983" s="65"/>
      <c r="G983" s="65"/>
      <c r="H983" s="65"/>
      <c r="I983" s="65"/>
      <c r="J983" s="65"/>
      <c r="K983" s="65"/>
      <c r="L983" s="65"/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</row>
    <row r="984" spans="1:26" ht="16.5">
      <c r="A984" s="65"/>
      <c r="B984" s="65"/>
      <c r="C984" s="65"/>
      <c r="D984" s="65"/>
      <c r="E984" s="65"/>
      <c r="F984" s="65"/>
      <c r="G984" s="65"/>
      <c r="H984" s="65"/>
      <c r="I984" s="65"/>
      <c r="J984" s="65"/>
      <c r="K984" s="65"/>
      <c r="L984" s="65"/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</row>
    <row r="985" spans="1:26" ht="16.5">
      <c r="A985" s="65"/>
      <c r="B985" s="65"/>
      <c r="C985" s="65"/>
      <c r="D985" s="65"/>
      <c r="E985" s="65"/>
      <c r="F985" s="65"/>
      <c r="G985" s="65"/>
      <c r="H985" s="65"/>
      <c r="I985" s="65"/>
      <c r="J985" s="65"/>
      <c r="K985" s="65"/>
      <c r="L985" s="65"/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</row>
    <row r="986" spans="1:26" ht="16.5">
      <c r="A986" s="65"/>
      <c r="B986" s="65"/>
      <c r="C986" s="65"/>
      <c r="D986" s="65"/>
      <c r="E986" s="65"/>
      <c r="F986" s="65"/>
      <c r="G986" s="65"/>
      <c r="H986" s="65"/>
      <c r="I986" s="65"/>
      <c r="J986" s="65"/>
      <c r="K986" s="65"/>
      <c r="L986" s="65"/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</row>
    <row r="987" spans="1:26" ht="16.5">
      <c r="A987" s="65"/>
      <c r="B987" s="65"/>
      <c r="C987" s="65"/>
      <c r="D987" s="65"/>
      <c r="E987" s="65"/>
      <c r="F987" s="65"/>
      <c r="G987" s="65"/>
      <c r="H987" s="65"/>
      <c r="I987" s="65"/>
      <c r="J987" s="65"/>
      <c r="K987" s="65"/>
      <c r="L987" s="65"/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</row>
    <row r="988" spans="1:26" ht="16.5">
      <c r="A988" s="65"/>
      <c r="B988" s="65"/>
      <c r="C988" s="65"/>
      <c r="D988" s="65"/>
      <c r="E988" s="65"/>
      <c r="F988" s="65"/>
      <c r="G988" s="65"/>
      <c r="H988" s="65"/>
      <c r="I988" s="65"/>
      <c r="J988" s="65"/>
      <c r="K988" s="65"/>
      <c r="L988" s="65"/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</row>
    <row r="989" spans="1:26" ht="16.5">
      <c r="A989" s="65"/>
      <c r="B989" s="65"/>
      <c r="C989" s="65"/>
      <c r="D989" s="65"/>
      <c r="E989" s="65"/>
      <c r="F989" s="65"/>
      <c r="G989" s="65"/>
      <c r="H989" s="65"/>
      <c r="I989" s="65"/>
      <c r="J989" s="65"/>
      <c r="K989" s="65"/>
      <c r="L989" s="65"/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</row>
    <row r="990" spans="1:26" ht="16.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</row>
    <row r="991" spans="1:26" ht="16.5">
      <c r="A991" s="65"/>
      <c r="B991" s="65"/>
      <c r="C991" s="65"/>
      <c r="D991" s="65"/>
      <c r="E991" s="65"/>
      <c r="F991" s="65"/>
      <c r="G991" s="65"/>
      <c r="H991" s="65"/>
      <c r="I991" s="65"/>
      <c r="J991" s="65"/>
      <c r="K991" s="65"/>
      <c r="L991" s="65"/>
      <c r="M991" s="65"/>
      <c r="N991" s="65"/>
      <c r="O991" s="65"/>
      <c r="P991" s="65"/>
      <c r="Q991" s="65"/>
      <c r="R991" s="65"/>
      <c r="S991" s="65"/>
      <c r="T991" s="65"/>
      <c r="U991" s="65"/>
      <c r="V991" s="65"/>
      <c r="W991" s="65"/>
      <c r="X991" s="65"/>
      <c r="Y991" s="65"/>
      <c r="Z991" s="65"/>
    </row>
    <row r="992" spans="1:26" ht="16.5">
      <c r="A992" s="65"/>
      <c r="B992" s="65"/>
      <c r="C992" s="65"/>
      <c r="D992" s="65"/>
      <c r="E992" s="65"/>
      <c r="F992" s="65"/>
      <c r="G992" s="65"/>
      <c r="H992" s="65"/>
      <c r="I992" s="65"/>
      <c r="J992" s="65"/>
      <c r="K992" s="65"/>
      <c r="L992" s="65"/>
      <c r="M992" s="65"/>
      <c r="N992" s="65"/>
      <c r="O992" s="65"/>
      <c r="P992" s="65"/>
      <c r="Q992" s="65"/>
      <c r="R992" s="65"/>
      <c r="S992" s="65"/>
      <c r="T992" s="65"/>
      <c r="U992" s="65"/>
      <c r="V992" s="65"/>
      <c r="W992" s="65"/>
      <c r="X992" s="65"/>
      <c r="Y992" s="65"/>
      <c r="Z992" s="65"/>
    </row>
    <row r="993" spans="1:26" ht="16.5">
      <c r="A993" s="65"/>
      <c r="B993" s="65"/>
      <c r="C993" s="65"/>
      <c r="D993" s="65"/>
      <c r="E993" s="65"/>
      <c r="F993" s="65"/>
      <c r="G993" s="65"/>
      <c r="H993" s="65"/>
      <c r="I993" s="65"/>
      <c r="J993" s="65"/>
      <c r="K993" s="65"/>
      <c r="L993" s="65"/>
      <c r="M993" s="65"/>
      <c r="N993" s="65"/>
      <c r="O993" s="65"/>
      <c r="P993" s="65"/>
      <c r="Q993" s="65"/>
      <c r="R993" s="65"/>
      <c r="S993" s="65"/>
      <c r="T993" s="65"/>
      <c r="U993" s="65"/>
      <c r="V993" s="65"/>
      <c r="W993" s="65"/>
      <c r="X993" s="65"/>
      <c r="Y993" s="65"/>
      <c r="Z993" s="65"/>
    </row>
    <row r="994" spans="1:26" ht="16.5">
      <c r="A994" s="65"/>
      <c r="B994" s="65"/>
      <c r="C994" s="65"/>
      <c r="D994" s="65"/>
      <c r="E994" s="65"/>
      <c r="F994" s="65"/>
      <c r="G994" s="65"/>
      <c r="H994" s="65"/>
      <c r="I994" s="65"/>
      <c r="J994" s="65"/>
      <c r="K994" s="65"/>
      <c r="L994" s="65"/>
      <c r="M994" s="65"/>
      <c r="N994" s="65"/>
      <c r="O994" s="65"/>
      <c r="P994" s="65"/>
      <c r="Q994" s="65"/>
      <c r="R994" s="65"/>
      <c r="S994" s="65"/>
      <c r="T994" s="65"/>
      <c r="U994" s="65"/>
      <c r="V994" s="65"/>
      <c r="W994" s="65"/>
      <c r="X994" s="65"/>
      <c r="Y994" s="65"/>
      <c r="Z994" s="65"/>
    </row>
    <row r="995" spans="1:26" ht="16.5">
      <c r="A995" s="65"/>
      <c r="B995" s="65"/>
      <c r="C995" s="65"/>
      <c r="D995" s="65"/>
      <c r="E995" s="65"/>
      <c r="F995" s="65"/>
      <c r="G995" s="65"/>
      <c r="H995" s="65"/>
      <c r="I995" s="65"/>
      <c r="J995" s="65"/>
      <c r="K995" s="65"/>
      <c r="L995" s="65"/>
      <c r="M995" s="65"/>
      <c r="N995" s="65"/>
      <c r="O995" s="65"/>
      <c r="P995" s="65"/>
      <c r="Q995" s="65"/>
      <c r="R995" s="65"/>
      <c r="S995" s="65"/>
      <c r="T995" s="65"/>
      <c r="U995" s="65"/>
      <c r="V995" s="65"/>
      <c r="W995" s="65"/>
      <c r="X995" s="65"/>
      <c r="Y995" s="65"/>
      <c r="Z995" s="65"/>
    </row>
    <row r="996" spans="1:26" ht="16.5">
      <c r="A996" s="65"/>
      <c r="B996" s="65"/>
      <c r="C996" s="65"/>
      <c r="D996" s="65"/>
      <c r="E996" s="65"/>
      <c r="F996" s="65"/>
      <c r="G996" s="65"/>
      <c r="H996" s="65"/>
      <c r="I996" s="65"/>
      <c r="J996" s="65"/>
      <c r="K996" s="65"/>
      <c r="L996" s="65"/>
      <c r="M996" s="65"/>
      <c r="N996" s="65"/>
      <c r="O996" s="65"/>
      <c r="P996" s="65"/>
      <c r="Q996" s="65"/>
      <c r="R996" s="65"/>
      <c r="S996" s="65"/>
      <c r="T996" s="65"/>
      <c r="U996" s="65"/>
      <c r="V996" s="65"/>
      <c r="W996" s="65"/>
      <c r="X996" s="65"/>
      <c r="Y996" s="65"/>
      <c r="Z996" s="65"/>
    </row>
    <row r="997" spans="1:26" ht="16.5">
      <c r="A997" s="65"/>
      <c r="B997" s="65"/>
      <c r="C997" s="65"/>
      <c r="D997" s="65"/>
      <c r="E997" s="65"/>
      <c r="F997" s="65"/>
      <c r="G997" s="65"/>
      <c r="H997" s="65"/>
      <c r="I997" s="65"/>
      <c r="J997" s="65"/>
      <c r="K997" s="65"/>
      <c r="L997" s="65"/>
      <c r="M997" s="65"/>
      <c r="N997" s="65"/>
      <c r="O997" s="65"/>
      <c r="P997" s="65"/>
      <c r="Q997" s="65"/>
      <c r="R997" s="65"/>
      <c r="S997" s="65"/>
      <c r="T997" s="65"/>
      <c r="U997" s="65"/>
      <c r="V997" s="65"/>
      <c r="W997" s="65"/>
      <c r="X997" s="65"/>
      <c r="Y997" s="65"/>
      <c r="Z997" s="65"/>
    </row>
    <row r="998" spans="1:26" ht="16.5">
      <c r="A998" s="65"/>
      <c r="B998" s="65"/>
      <c r="C998" s="65"/>
      <c r="D998" s="65"/>
      <c r="E998" s="65"/>
      <c r="F998" s="65"/>
      <c r="G998" s="65"/>
      <c r="H998" s="65"/>
      <c r="I998" s="65"/>
      <c r="J998" s="65"/>
      <c r="K998" s="65"/>
      <c r="L998" s="65"/>
      <c r="M998" s="65"/>
      <c r="N998" s="65"/>
      <c r="O998" s="65"/>
      <c r="P998" s="65"/>
      <c r="Q998" s="65"/>
      <c r="R998" s="65"/>
      <c r="S998" s="65"/>
      <c r="T998" s="65"/>
      <c r="U998" s="65"/>
      <c r="V998" s="65"/>
      <c r="W998" s="65"/>
      <c r="X998" s="65"/>
      <c r="Y998" s="65"/>
      <c r="Z998" s="65"/>
    </row>
    <row r="999" spans="1:26" ht="16.5">
      <c r="A999" s="65"/>
      <c r="B999" s="65"/>
      <c r="C999" s="65"/>
      <c r="D999" s="65"/>
      <c r="E999" s="65"/>
      <c r="F999" s="65"/>
      <c r="G999" s="65"/>
      <c r="H999" s="65"/>
      <c r="I999" s="65"/>
      <c r="J999" s="65"/>
      <c r="K999" s="65"/>
      <c r="L999" s="65"/>
      <c r="M999" s="65"/>
      <c r="N999" s="65"/>
      <c r="O999" s="65"/>
      <c r="P999" s="65"/>
      <c r="Q999" s="65"/>
      <c r="R999" s="65"/>
      <c r="S999" s="65"/>
      <c r="T999" s="65"/>
      <c r="U999" s="65"/>
      <c r="V999" s="65"/>
      <c r="W999" s="65"/>
      <c r="X999" s="65"/>
      <c r="Y999" s="65"/>
      <c r="Z999" s="65"/>
    </row>
    <row r="1000" spans="1:26" ht="16.5">
      <c r="A1000" s="65"/>
      <c r="B1000" s="65"/>
      <c r="C1000" s="65"/>
      <c r="D1000" s="65"/>
      <c r="E1000" s="65"/>
      <c r="F1000" s="65"/>
      <c r="G1000" s="65"/>
      <c r="H1000" s="65"/>
      <c r="I1000" s="65"/>
      <c r="J1000" s="65"/>
      <c r="K1000" s="65"/>
      <c r="L1000" s="65"/>
      <c r="M1000" s="65"/>
      <c r="N1000" s="65"/>
      <c r="O1000" s="65"/>
      <c r="P1000" s="65"/>
      <c r="Q1000" s="65"/>
      <c r="R1000" s="65"/>
      <c r="S1000" s="65"/>
      <c r="T1000" s="65"/>
      <c r="U1000" s="65"/>
      <c r="V1000" s="65"/>
      <c r="W1000" s="65"/>
      <c r="X1000" s="65"/>
      <c r="Y1000" s="65"/>
      <c r="Z1000" s="65"/>
    </row>
  </sheetData>
  <phoneticPr fontId="1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3.140625" customWidth="1"/>
    <col min="2" max="2" width="10" customWidth="1"/>
    <col min="3" max="3" width="17.5703125" customWidth="1"/>
    <col min="4" max="4" width="2.5703125" customWidth="1"/>
    <col min="6" max="6" width="17.5703125" customWidth="1"/>
    <col min="7" max="7" width="2.5703125" customWidth="1"/>
    <col min="9" max="9" width="12.5703125" customWidth="1"/>
    <col min="10" max="10" width="2.5703125" customWidth="1"/>
    <col min="11" max="11" width="12.5703125" customWidth="1"/>
    <col min="12" max="12" width="17.5703125" customWidth="1"/>
    <col min="13" max="13" width="12.5703125" customWidth="1"/>
    <col min="14" max="14" width="2.5703125" customWidth="1"/>
    <col min="16" max="16" width="15.140625" customWidth="1"/>
    <col min="17" max="17" width="2.5703125" customWidth="1"/>
    <col min="20" max="20" width="2.5703125" customWidth="1"/>
  </cols>
  <sheetData>
    <row r="1" spans="1:26" ht="15.75" customHeight="1">
      <c r="A1" s="65" t="s">
        <v>79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</row>
    <row r="2" spans="1:26" ht="15.75" customHeight="1">
      <c r="A2" s="65"/>
      <c r="B2" s="36" t="s">
        <v>36</v>
      </c>
      <c r="C2" s="66" t="s">
        <v>80</v>
      </c>
      <c r="D2" s="65"/>
      <c r="E2" s="67" t="s">
        <v>48</v>
      </c>
      <c r="F2" s="67" t="s">
        <v>3</v>
      </c>
      <c r="G2" s="65"/>
      <c r="H2" s="68" t="s">
        <v>81</v>
      </c>
      <c r="I2" s="68" t="s">
        <v>82</v>
      </c>
      <c r="K2" s="37" t="s">
        <v>83</v>
      </c>
      <c r="L2" s="37" t="s">
        <v>3</v>
      </c>
      <c r="M2" s="37" t="s">
        <v>1</v>
      </c>
      <c r="O2" s="37" t="s">
        <v>13</v>
      </c>
      <c r="P2" s="37" t="s">
        <v>84</v>
      </c>
      <c r="Q2" s="65"/>
      <c r="R2" s="18"/>
      <c r="S2" s="18"/>
      <c r="T2" s="65"/>
      <c r="U2" s="18"/>
      <c r="V2" s="18"/>
      <c r="W2" s="65"/>
      <c r="X2" s="65"/>
      <c r="Y2" s="65"/>
      <c r="Z2" s="65"/>
    </row>
    <row r="3" spans="1:26" ht="15.75" customHeight="1">
      <c r="A3" s="65"/>
      <c r="B3" s="69">
        <v>260</v>
      </c>
      <c r="C3" s="34">
        <v>157362035040</v>
      </c>
      <c r="D3" s="65"/>
      <c r="E3" s="70" t="s">
        <v>85</v>
      </c>
      <c r="F3" s="41">
        <v>37474604460</v>
      </c>
      <c r="G3" s="65"/>
      <c r="H3" s="69">
        <v>260</v>
      </c>
      <c r="I3" s="71">
        <v>388229000</v>
      </c>
      <c r="K3" s="61">
        <v>280</v>
      </c>
      <c r="L3" s="63">
        <f>'경험치 정보'!I23*99*9600</f>
        <v>3265600060800</v>
      </c>
      <c r="M3" s="22">
        <f>L3/'경험치 정보'!C23</f>
        <v>9.7052981221283807E-2</v>
      </c>
      <c r="O3" s="61">
        <v>260</v>
      </c>
      <c r="P3" s="60">
        <f>ROUND('경험치 정보'!I3*192,0)</f>
        <v>331288512</v>
      </c>
      <c r="Q3" s="65"/>
      <c r="R3" s="23"/>
      <c r="S3" s="72"/>
      <c r="T3" s="65"/>
      <c r="U3" s="23"/>
      <c r="V3" s="72"/>
      <c r="W3" s="65"/>
      <c r="X3" s="65"/>
      <c r="Y3" s="65"/>
      <c r="Z3" s="65"/>
    </row>
    <row r="4" spans="1:26" ht="15.75" customHeight="1">
      <c r="A4" s="65"/>
      <c r="B4" s="69">
        <v>261</v>
      </c>
      <c r="C4" s="34">
        <v>159626439360</v>
      </c>
      <c r="D4" s="65"/>
      <c r="E4" s="70" t="s">
        <v>86</v>
      </c>
      <c r="F4" s="63">
        <v>44435446300</v>
      </c>
      <c r="G4" s="65"/>
      <c r="H4" s="69">
        <v>261</v>
      </c>
      <c r="I4" s="71">
        <v>393816000</v>
      </c>
      <c r="K4" s="61">
        <v>281</v>
      </c>
      <c r="L4" s="63">
        <f>'경험치 정보'!I24*99*9600</f>
        <v>3310161465600</v>
      </c>
      <c r="M4" s="22">
        <f>L4/'경험치 정보'!C24</f>
        <v>8.9433942969955771E-2</v>
      </c>
      <c r="O4" s="61">
        <v>261</v>
      </c>
      <c r="P4" s="60">
        <f>ROUND('경험치 정보'!I4*192,0)</f>
        <v>336055680</v>
      </c>
      <c r="Q4" s="65"/>
      <c r="R4" s="23"/>
      <c r="S4" s="72"/>
      <c r="T4" s="65"/>
      <c r="U4" s="23"/>
      <c r="V4" s="72"/>
      <c r="W4" s="65"/>
      <c r="X4" s="65"/>
      <c r="Y4" s="65"/>
      <c r="Z4" s="65"/>
    </row>
    <row r="5" spans="1:26" ht="15.75" customHeight="1">
      <c r="A5" s="65"/>
      <c r="B5" s="69">
        <v>262</v>
      </c>
      <c r="C5" s="34">
        <v>161894491920</v>
      </c>
      <c r="D5" s="65"/>
      <c r="E5" s="70" t="s">
        <v>87</v>
      </c>
      <c r="F5" s="63">
        <v>52818835200</v>
      </c>
      <c r="G5" s="65"/>
      <c r="H5" s="69">
        <v>262</v>
      </c>
      <c r="I5" s="71">
        <v>399411000</v>
      </c>
      <c r="K5" s="61">
        <v>282</v>
      </c>
      <c r="L5" s="63">
        <f>'경험치 정보'!I25*99*9600</f>
        <v>3349939507200</v>
      </c>
      <c r="M5" s="22">
        <f>L5/'경험치 정보'!C25</f>
        <v>8.228060554892877E-2</v>
      </c>
      <c r="O5" s="61">
        <v>262</v>
      </c>
      <c r="P5" s="60">
        <f>ROUND('경험치 정보'!I5*192,0)</f>
        <v>340830528</v>
      </c>
      <c r="Q5" s="65"/>
      <c r="R5" s="23"/>
      <c r="S5" s="72"/>
      <c r="T5" s="65"/>
      <c r="U5" s="23"/>
      <c r="V5" s="72"/>
      <c r="W5" s="65"/>
      <c r="X5" s="65"/>
      <c r="Y5" s="65"/>
      <c r="Z5" s="65"/>
    </row>
    <row r="6" spans="1:26" ht="15.75" customHeight="1">
      <c r="A6" s="65"/>
      <c r="B6" s="69">
        <v>263</v>
      </c>
      <c r="C6" s="34">
        <v>164178504720</v>
      </c>
      <c r="D6" s="65"/>
      <c r="E6" s="70" t="s">
        <v>88</v>
      </c>
      <c r="F6" s="63">
        <v>76639838000</v>
      </c>
      <c r="G6" s="65"/>
      <c r="H6" s="69">
        <v>263</v>
      </c>
      <c r="I6" s="71">
        <v>405046000</v>
      </c>
      <c r="K6" s="61">
        <v>283</v>
      </c>
      <c r="L6" s="63">
        <f>'경험치 정보'!I26*99*9600</f>
        <v>3394838304000</v>
      </c>
      <c r="M6" s="22">
        <f>L6/'경험치 정보'!C26</f>
        <v>7.5803092398714397E-2</v>
      </c>
      <c r="O6" s="61">
        <v>263</v>
      </c>
      <c r="P6" s="60">
        <f>ROUND('경험치 정보'!I6*192,0)</f>
        <v>345638976</v>
      </c>
      <c r="Q6" s="65"/>
      <c r="R6" s="23"/>
      <c r="S6" s="72"/>
      <c r="T6" s="65"/>
      <c r="U6" s="23"/>
      <c r="V6" s="72"/>
      <c r="W6" s="65"/>
      <c r="X6" s="65"/>
      <c r="Y6" s="65"/>
      <c r="Z6" s="65"/>
    </row>
    <row r="7" spans="1:26" ht="15.75" customHeight="1">
      <c r="A7" s="65"/>
      <c r="B7" s="69">
        <v>264</v>
      </c>
      <c r="C7" s="34">
        <v>166750891920</v>
      </c>
      <c r="D7" s="65"/>
      <c r="E7" s="70" t="s">
        <v>89</v>
      </c>
      <c r="F7" s="63">
        <v>107204032000</v>
      </c>
      <c r="G7" s="65"/>
      <c r="H7" s="69">
        <v>264</v>
      </c>
      <c r="I7" s="71">
        <v>411393000</v>
      </c>
      <c r="K7" s="61">
        <v>284</v>
      </c>
      <c r="L7" s="63">
        <f>'경험치 정보'!I27*99*9600</f>
        <v>3435009811200</v>
      </c>
      <c r="M7" s="22">
        <f>L7/'경험치 정보'!C27</f>
        <v>6.972734454541768E-2</v>
      </c>
      <c r="O7" s="61">
        <v>264</v>
      </c>
      <c r="P7" s="60">
        <f>ROUND('경험치 정보'!I7*192,0)</f>
        <v>351054528</v>
      </c>
      <c r="Q7" s="65"/>
      <c r="R7" s="23"/>
      <c r="S7" s="72"/>
      <c r="T7" s="65"/>
      <c r="U7" s="23"/>
      <c r="V7" s="72"/>
      <c r="W7" s="65"/>
      <c r="X7" s="65"/>
      <c r="Y7" s="65"/>
      <c r="Z7" s="65"/>
    </row>
    <row r="8" spans="1:26" ht="15.75" customHeight="1">
      <c r="A8" s="65"/>
      <c r="B8" s="69">
        <v>265</v>
      </c>
      <c r="C8" s="34">
        <v>187596018720</v>
      </c>
      <c r="D8" s="65"/>
      <c r="E8" s="70" t="s">
        <v>90</v>
      </c>
      <c r="F8" s="63">
        <v>156017856000</v>
      </c>
      <c r="G8" s="65"/>
      <c r="H8" s="69">
        <v>265</v>
      </c>
      <c r="I8" s="71">
        <v>462820000</v>
      </c>
      <c r="K8" s="61">
        <v>285</v>
      </c>
      <c r="L8" s="63">
        <f>'경험치 정보'!I28*132*9600</f>
        <v>5148589248000</v>
      </c>
      <c r="M8" s="22">
        <f>L8/'경험치 정보'!C28</f>
        <v>5.173828397776721E-2</v>
      </c>
      <c r="O8" s="61">
        <v>265</v>
      </c>
      <c r="P8" s="60">
        <f>ROUND('경험치 정보'!I8*220.8,0)</f>
        <v>454179859</v>
      </c>
      <c r="Q8" s="65"/>
      <c r="R8" s="23"/>
      <c r="S8" s="72"/>
      <c r="T8" s="65"/>
      <c r="U8" s="23"/>
      <c r="V8" s="72"/>
      <c r="W8" s="65"/>
      <c r="X8" s="65"/>
      <c r="Y8" s="65"/>
      <c r="Z8" s="65"/>
    </row>
    <row r="9" spans="1:26" ht="15.75" customHeight="1">
      <c r="A9" s="65"/>
      <c r="B9" s="69">
        <v>266</v>
      </c>
      <c r="C9" s="34">
        <v>190171962720</v>
      </c>
      <c r="D9" s="65"/>
      <c r="E9" s="70" t="s">
        <v>91</v>
      </c>
      <c r="F9" s="63">
        <v>218575316000</v>
      </c>
      <c r="G9" s="65"/>
      <c r="H9" s="69">
        <v>266</v>
      </c>
      <c r="I9" s="71">
        <v>469175000</v>
      </c>
      <c r="K9" s="61">
        <v>286</v>
      </c>
      <c r="L9" s="63">
        <f>'경험치 정보'!I29*132*9600</f>
        <v>5208577228800</v>
      </c>
      <c r="M9" s="22">
        <f>L9/'경험치 정보'!C29</f>
        <v>4.7582822259774608E-2</v>
      </c>
      <c r="O9" s="61">
        <v>266</v>
      </c>
      <c r="P9" s="60">
        <f>ROUND('경험치 정보'!I9*220.8,0)</f>
        <v>460416355</v>
      </c>
      <c r="Q9" s="65"/>
      <c r="R9" s="23"/>
      <c r="S9" s="72"/>
      <c r="T9" s="65"/>
      <c r="U9" s="23"/>
      <c r="V9" s="72"/>
      <c r="W9" s="65"/>
      <c r="X9" s="65"/>
      <c r="Y9" s="65"/>
      <c r="Z9" s="65"/>
    </row>
    <row r="10" spans="1:26" ht="15.75" customHeight="1">
      <c r="A10" s="65"/>
      <c r="B10" s="69">
        <v>267</v>
      </c>
      <c r="C10" s="34">
        <v>192757756320</v>
      </c>
      <c r="D10" s="65"/>
      <c r="E10" s="65"/>
      <c r="F10" s="65"/>
      <c r="G10" s="65"/>
      <c r="H10" s="69">
        <v>267</v>
      </c>
      <c r="I10" s="71">
        <v>475554000</v>
      </c>
      <c r="K10" s="61">
        <v>287</v>
      </c>
      <c r="L10" s="63">
        <f>'경험치 정보'!I30*132*9600</f>
        <v>5276305267200</v>
      </c>
      <c r="M10" s="22">
        <f>L10/'경험치 정보'!C30</f>
        <v>4.3819590908152968E-2</v>
      </c>
      <c r="O10" s="61">
        <v>267</v>
      </c>
      <c r="P10" s="60">
        <f>ROUND('경험치 정보'!I10*220.8,0)</f>
        <v>466676698</v>
      </c>
      <c r="Q10" s="65"/>
      <c r="R10" s="23"/>
      <c r="S10" s="72"/>
      <c r="T10" s="65"/>
      <c r="U10" s="23"/>
      <c r="V10" s="72"/>
      <c r="W10" s="65"/>
      <c r="X10" s="65"/>
      <c r="Y10" s="65"/>
      <c r="Z10" s="65"/>
    </row>
    <row r="11" spans="1:26" ht="15.75" customHeight="1">
      <c r="A11" s="65"/>
      <c r="B11" s="69">
        <v>268</v>
      </c>
      <c r="C11" s="34">
        <v>195678344880</v>
      </c>
      <c r="D11" s="65"/>
      <c r="E11" s="65"/>
      <c r="F11" s="65"/>
      <c r="G11" s="65"/>
      <c r="H11" s="69">
        <v>268</v>
      </c>
      <c r="I11" s="71">
        <v>482760000</v>
      </c>
      <c r="K11" s="61">
        <v>288</v>
      </c>
      <c r="L11" s="63">
        <f>'경험치 정보'!I31*132*9600</f>
        <v>5344448947200</v>
      </c>
      <c r="M11" s="22">
        <f>L11/'경험치 정보'!C31</f>
        <v>4.0350475058863376E-2</v>
      </c>
      <c r="O11" s="61">
        <v>268</v>
      </c>
      <c r="P11" s="60">
        <f>ROUND('경험치 정보'!I11*220.8,0)</f>
        <v>473747597</v>
      </c>
      <c r="Q11" s="65"/>
      <c r="R11" s="23"/>
      <c r="S11" s="72"/>
      <c r="T11" s="65"/>
      <c r="U11" s="23"/>
      <c r="V11" s="72"/>
      <c r="W11" s="65"/>
      <c r="X11" s="65"/>
      <c r="Y11" s="65"/>
      <c r="Z11" s="65"/>
    </row>
    <row r="12" spans="1:26" ht="15.75" customHeight="1">
      <c r="A12" s="65"/>
      <c r="B12" s="69">
        <v>269</v>
      </c>
      <c r="C12" s="34">
        <v>198293778720</v>
      </c>
      <c r="D12" s="65"/>
      <c r="E12" s="65"/>
      <c r="F12" s="65"/>
      <c r="G12" s="65"/>
      <c r="H12" s="69">
        <v>269</v>
      </c>
      <c r="I12" s="71">
        <v>489212000</v>
      </c>
      <c r="K12" s="61">
        <v>289</v>
      </c>
      <c r="L12" s="63">
        <f>'경험치 정보'!I32*132*9600</f>
        <v>5405227660800</v>
      </c>
      <c r="M12" s="22">
        <f>L12/'경험치 정보'!C32</f>
        <v>3.7099411858636099E-2</v>
      </c>
      <c r="O12" s="61">
        <v>269</v>
      </c>
      <c r="P12" s="60">
        <f>ROUND('경험치 정보'!I12*220.8,0)</f>
        <v>480079699</v>
      </c>
      <c r="Q12" s="65"/>
      <c r="R12" s="23"/>
      <c r="S12" s="72"/>
      <c r="T12" s="65"/>
      <c r="U12" s="23"/>
      <c r="V12" s="72"/>
      <c r="W12" s="65"/>
      <c r="X12" s="65"/>
      <c r="Y12" s="65"/>
      <c r="Z12" s="65"/>
    </row>
    <row r="13" spans="1:26" ht="15.75" customHeight="1">
      <c r="A13" s="65"/>
      <c r="B13" s="69">
        <v>270</v>
      </c>
      <c r="C13" s="34">
        <v>223003778400</v>
      </c>
      <c r="D13" s="65"/>
      <c r="E13" s="65"/>
      <c r="F13" s="65"/>
      <c r="G13" s="65"/>
      <c r="H13" s="69">
        <v>270</v>
      </c>
      <c r="I13" s="71">
        <v>550174000</v>
      </c>
      <c r="K13" s="61">
        <v>290</v>
      </c>
      <c r="L13" s="63">
        <f>'경험치 정보'!I33*143*9600</f>
        <v>6580266950400</v>
      </c>
      <c r="M13" s="22">
        <f>L13/'경험치 정보'!C33</f>
        <v>2.2358629391751653E-2</v>
      </c>
      <c r="O13" s="61">
        <v>270</v>
      </c>
      <c r="P13" s="60">
        <f>ROUND('경험치 정보'!I13*268.8,0)</f>
        <v>657274330</v>
      </c>
      <c r="Q13" s="65"/>
      <c r="R13" s="23"/>
      <c r="S13" s="72"/>
      <c r="T13" s="65"/>
      <c r="U13" s="23"/>
      <c r="V13" s="72"/>
      <c r="W13" s="65"/>
      <c r="X13" s="65"/>
      <c r="Y13" s="65"/>
      <c r="Z13" s="65"/>
    </row>
    <row r="14" spans="1:26" ht="15.75" customHeight="1">
      <c r="A14" s="65"/>
      <c r="B14" s="69">
        <v>271</v>
      </c>
      <c r="C14" s="34">
        <v>226297922400</v>
      </c>
      <c r="D14" s="65"/>
      <c r="E14" s="65"/>
      <c r="F14" s="65"/>
      <c r="G14" s="65"/>
      <c r="H14" s="69">
        <v>271</v>
      </c>
      <c r="I14" s="71">
        <v>558301000</v>
      </c>
      <c r="K14" s="61">
        <v>291</v>
      </c>
      <c r="L14" s="63">
        <f>'경험치 정보'!I34*143*9600</f>
        <v>6653978073600</v>
      </c>
      <c r="M14" s="22">
        <f>L14/'경험치 정보'!C34</f>
        <v>2.05537156982004E-2</v>
      </c>
      <c r="O14" s="61">
        <v>271</v>
      </c>
      <c r="P14" s="60">
        <f>ROUND('경험치 정보'!I14*268.8,0)</f>
        <v>666983386</v>
      </c>
      <c r="Q14" s="65"/>
      <c r="R14" s="23"/>
      <c r="S14" s="72"/>
      <c r="T14" s="65"/>
      <c r="U14" s="23"/>
      <c r="V14" s="72"/>
      <c r="W14" s="65"/>
      <c r="X14" s="65"/>
      <c r="Y14" s="65"/>
      <c r="Z14" s="65"/>
    </row>
    <row r="15" spans="1:26" ht="15.75" customHeight="1">
      <c r="A15" s="65"/>
      <c r="B15" s="69">
        <v>272</v>
      </c>
      <c r="C15" s="34">
        <v>229243408560</v>
      </c>
      <c r="D15" s="65"/>
      <c r="E15" s="65"/>
      <c r="F15" s="65"/>
      <c r="G15" s="65"/>
      <c r="H15" s="69">
        <v>272</v>
      </c>
      <c r="I15" s="71">
        <v>565568000</v>
      </c>
      <c r="K15" s="61">
        <v>292</v>
      </c>
      <c r="L15" s="63">
        <f>'경험치 정보'!I35*143*9600</f>
        <v>6737444313600</v>
      </c>
      <c r="M15" s="22">
        <f>L15/'경험치 정보'!C35</f>
        <v>1.8919579648098182E-2</v>
      </c>
      <c r="O15" s="61">
        <v>272</v>
      </c>
      <c r="P15" s="60">
        <f>ROUND('경험치 정보'!I15*268.8,0)</f>
        <v>675664819</v>
      </c>
      <c r="Q15" s="65"/>
      <c r="R15" s="23"/>
      <c r="S15" s="72"/>
      <c r="T15" s="65"/>
      <c r="U15" s="23"/>
      <c r="V15" s="72"/>
      <c r="W15" s="65"/>
      <c r="X15" s="65"/>
      <c r="Y15" s="65"/>
      <c r="Z15" s="65"/>
    </row>
    <row r="16" spans="1:26" ht="15.75" customHeight="1">
      <c r="A16" s="65"/>
      <c r="B16" s="69">
        <v>273</v>
      </c>
      <c r="C16" s="34">
        <v>232208776800</v>
      </c>
      <c r="D16" s="65"/>
      <c r="E16" s="65"/>
      <c r="F16" s="65"/>
      <c r="G16" s="65"/>
      <c r="H16" s="69">
        <v>273</v>
      </c>
      <c r="I16" s="71">
        <v>572884000</v>
      </c>
      <c r="K16" s="61">
        <v>293</v>
      </c>
      <c r="L16" s="63">
        <f>'경험치 정보'!I36*143*9600</f>
        <v>6821411625600</v>
      </c>
      <c r="M16" s="22">
        <f>L16/'경험치 정보'!C36</f>
        <v>1.741397298115889E-2</v>
      </c>
      <c r="O16" s="61">
        <v>273</v>
      </c>
      <c r="P16" s="60">
        <f>ROUND('경험치 정보'!I16*268.8,0)</f>
        <v>684404851</v>
      </c>
      <c r="Q16" s="65"/>
      <c r="R16" s="23"/>
      <c r="S16" s="72"/>
      <c r="T16" s="65"/>
      <c r="U16" s="23"/>
      <c r="V16" s="72"/>
      <c r="W16" s="65"/>
      <c r="X16" s="65"/>
      <c r="Y16" s="65"/>
      <c r="Z16" s="65"/>
    </row>
    <row r="17" spans="1:26" ht="15.75" customHeight="1">
      <c r="A17" s="65"/>
      <c r="B17" s="69">
        <v>274</v>
      </c>
      <c r="C17" s="34">
        <v>235561014720</v>
      </c>
      <c r="D17" s="65"/>
      <c r="E17" s="65"/>
      <c r="F17" s="65"/>
      <c r="G17" s="65"/>
      <c r="H17" s="69">
        <v>274</v>
      </c>
      <c r="I17" s="71">
        <v>581154000</v>
      </c>
      <c r="K17" s="61">
        <v>294</v>
      </c>
      <c r="L17" s="63">
        <f>'경험치 정보'!I37*143*9600</f>
        <v>6896248444800</v>
      </c>
      <c r="M17" s="22">
        <f>L17/'경험치 정보'!C37</f>
        <v>1.6004563102241423E-2</v>
      </c>
      <c r="O17" s="61">
        <v>274</v>
      </c>
      <c r="P17" s="60">
        <f>ROUND('경험치 정보'!I17*268.8,0)</f>
        <v>694285133</v>
      </c>
      <c r="Q17" s="65"/>
      <c r="R17" s="23"/>
      <c r="S17" s="72"/>
      <c r="T17" s="65"/>
      <c r="U17" s="23"/>
      <c r="V17" s="72"/>
      <c r="W17" s="65"/>
      <c r="X17" s="65"/>
      <c r="Y17" s="65"/>
      <c r="Z17" s="65"/>
    </row>
    <row r="18" spans="1:26" ht="15.75" customHeight="1">
      <c r="A18" s="65"/>
      <c r="B18" s="69">
        <v>275</v>
      </c>
      <c r="C18" s="34">
        <v>264755774880</v>
      </c>
      <c r="D18" s="65"/>
      <c r="E18" s="65"/>
      <c r="F18" s="65"/>
      <c r="G18" s="65"/>
      <c r="H18" s="69">
        <v>275</v>
      </c>
      <c r="I18" s="71">
        <v>653181000</v>
      </c>
      <c r="K18" s="61">
        <v>295</v>
      </c>
      <c r="L18" s="63">
        <f>'경험치 정보'!I37*143*9600</f>
        <v>6896248444800</v>
      </c>
      <c r="M18" s="22">
        <f>L18/'경험치 정보'!C38</f>
        <v>7.9230510407135805E-3</v>
      </c>
      <c r="O18" s="61">
        <v>275</v>
      </c>
      <c r="P18" s="60">
        <f>ROUND('경험치 정보'!I18*268.8,0)</f>
        <v>780332851</v>
      </c>
      <c r="Q18" s="65"/>
      <c r="R18" s="23"/>
      <c r="S18" s="72"/>
      <c r="T18" s="65"/>
      <c r="U18" s="23"/>
      <c r="V18" s="72"/>
      <c r="W18" s="65"/>
      <c r="X18" s="65"/>
      <c r="Y18" s="65"/>
      <c r="Z18" s="65"/>
    </row>
    <row r="19" spans="1:26" ht="15.75" customHeight="1">
      <c r="A19" s="65"/>
      <c r="B19" s="69">
        <v>276</v>
      </c>
      <c r="C19" s="34">
        <v>268092964800</v>
      </c>
      <c r="D19" s="65"/>
      <c r="E19" s="65"/>
      <c r="F19" s="65"/>
      <c r="G19" s="65"/>
      <c r="H19" s="69">
        <v>276</v>
      </c>
      <c r="I19" s="71">
        <v>661414000</v>
      </c>
      <c r="K19" s="61">
        <v>296</v>
      </c>
      <c r="L19" s="63">
        <f>'경험치 정보'!I37*143*9600</f>
        <v>6896248444800</v>
      </c>
      <c r="M19" s="22">
        <f>L19/'경험치 정보'!C39</f>
        <v>7.2027736733759869E-3</v>
      </c>
      <c r="O19" s="61">
        <v>276</v>
      </c>
      <c r="P19" s="60">
        <f>ROUND('경험치 정보'!I19*268.8,0)</f>
        <v>790168781</v>
      </c>
      <c r="Q19" s="65"/>
      <c r="R19" s="23"/>
      <c r="S19" s="72"/>
      <c r="T19" s="65"/>
      <c r="U19" s="23"/>
      <c r="V19" s="72"/>
      <c r="W19" s="65"/>
      <c r="X19" s="65"/>
      <c r="Y19" s="65"/>
      <c r="Z19" s="65"/>
    </row>
    <row r="20" spans="1:26" ht="15.75" customHeight="1">
      <c r="A20" s="65"/>
      <c r="B20" s="69">
        <v>277</v>
      </c>
      <c r="C20" s="34">
        <v>271868097600</v>
      </c>
      <c r="D20" s="65"/>
      <c r="E20" s="65"/>
      <c r="F20" s="65"/>
      <c r="G20" s="65"/>
      <c r="H20" s="69">
        <v>277</v>
      </c>
      <c r="I20" s="71">
        <v>670728000</v>
      </c>
      <c r="K20" s="61">
        <v>297</v>
      </c>
      <c r="L20" s="71">
        <f>'경험치 정보'!I37*143*9600</f>
        <v>6896248444800</v>
      </c>
      <c r="M20" s="22">
        <f>L20/'경험치 정보'!C40</f>
        <v>6.5479760667054515E-3</v>
      </c>
      <c r="O20" s="61">
        <v>277</v>
      </c>
      <c r="P20" s="60">
        <f>ROUND('경험치 정보'!I20*268.8,0)</f>
        <v>801295488</v>
      </c>
      <c r="Q20" s="65"/>
      <c r="R20" s="23"/>
      <c r="S20" s="72"/>
      <c r="T20" s="65"/>
      <c r="U20" s="23"/>
      <c r="V20" s="72"/>
      <c r="W20" s="65"/>
      <c r="X20" s="65"/>
      <c r="Y20" s="65"/>
      <c r="Z20" s="65"/>
    </row>
    <row r="21" spans="1:26" ht="15.75" customHeight="1">
      <c r="A21" s="65"/>
      <c r="B21" s="69">
        <v>278</v>
      </c>
      <c r="C21" s="34">
        <v>275240491200</v>
      </c>
      <c r="D21" s="65"/>
      <c r="E21" s="65"/>
      <c r="F21" s="65"/>
      <c r="G21" s="65"/>
      <c r="H21" s="69">
        <v>278</v>
      </c>
      <c r="I21" s="71">
        <v>679048000</v>
      </c>
      <c r="K21" s="61">
        <v>298</v>
      </c>
      <c r="L21" s="63">
        <f>'경험치 정보'!I37*143*9600</f>
        <v>6896248444800</v>
      </c>
      <c r="M21" s="22">
        <f>L21/'경험치 정보'!C41</f>
        <v>5.9527055151867951E-3</v>
      </c>
      <c r="O21" s="61">
        <v>278</v>
      </c>
      <c r="P21" s="60">
        <f>ROUND('경험치 정보'!I21*268.8,0)</f>
        <v>811235174</v>
      </c>
      <c r="Q21" s="65"/>
      <c r="R21" s="23"/>
      <c r="S21" s="72"/>
      <c r="T21" s="65"/>
      <c r="U21" s="23"/>
      <c r="V21" s="72"/>
      <c r="W21" s="65"/>
      <c r="X21" s="65"/>
      <c r="Y21" s="65"/>
      <c r="Z21" s="65"/>
    </row>
    <row r="22" spans="1:26" ht="15.75" customHeight="1">
      <c r="A22" s="65"/>
      <c r="B22" s="69">
        <v>279</v>
      </c>
      <c r="C22" s="34">
        <v>279046084320</v>
      </c>
      <c r="D22" s="65"/>
      <c r="E22" s="65"/>
      <c r="F22" s="65"/>
      <c r="G22" s="65"/>
      <c r="H22" s="69">
        <v>279</v>
      </c>
      <c r="I22" s="71">
        <v>688437000</v>
      </c>
      <c r="K22" s="61">
        <v>299</v>
      </c>
      <c r="L22" s="63">
        <f>'경험치 정보'!I37*143*9600</f>
        <v>6896248444800</v>
      </c>
      <c r="M22" s="22">
        <f>L22/'경험치 정보'!C42</f>
        <v>3.9684703434578637E-3</v>
      </c>
      <c r="O22" s="61">
        <v>279</v>
      </c>
      <c r="P22" s="60">
        <f>ROUND('경험치 정보'!I22*268.8,0)</f>
        <v>822451661</v>
      </c>
      <c r="Q22" s="65"/>
      <c r="R22" s="23"/>
      <c r="S22" s="72"/>
      <c r="T22" s="65"/>
      <c r="U22" s="23"/>
      <c r="V22" s="72"/>
      <c r="W22" s="65"/>
      <c r="X22" s="65"/>
      <c r="Y22" s="65"/>
      <c r="Z22" s="65"/>
    </row>
    <row r="23" spans="1:26" ht="15.75" customHeight="1">
      <c r="A23" s="65"/>
      <c r="B23" s="69">
        <v>280</v>
      </c>
      <c r="C23" s="34">
        <v>313365646080</v>
      </c>
      <c r="D23" s="65"/>
      <c r="E23" s="65"/>
      <c r="F23" s="65"/>
      <c r="G23" s="65"/>
      <c r="H23" s="69">
        <v>280</v>
      </c>
      <c r="I23" s="71">
        <v>773107000</v>
      </c>
      <c r="J23" s="65"/>
      <c r="K23" s="65"/>
      <c r="L23" s="65"/>
      <c r="M23" s="65"/>
      <c r="N23" s="65"/>
      <c r="O23" s="61">
        <v>280</v>
      </c>
      <c r="P23" s="60">
        <f>ROUND('경험치 정보'!I23*240,0)</f>
        <v>824646480</v>
      </c>
      <c r="Q23" s="65"/>
      <c r="R23" s="23"/>
      <c r="S23" s="72"/>
      <c r="T23" s="65"/>
      <c r="U23" s="23"/>
      <c r="V23" s="72"/>
      <c r="W23" s="65"/>
      <c r="X23" s="65"/>
      <c r="Y23" s="65"/>
      <c r="Z23" s="65"/>
    </row>
    <row r="24" spans="1:26" ht="15.75" customHeight="1">
      <c r="A24" s="65"/>
      <c r="B24" s="69">
        <v>281</v>
      </c>
      <c r="C24" s="34">
        <v>317641739760</v>
      </c>
      <c r="D24" s="65"/>
      <c r="E24" s="65"/>
      <c r="F24" s="65"/>
      <c r="G24" s="65"/>
      <c r="H24" s="69">
        <v>281</v>
      </c>
      <c r="I24" s="71">
        <v>783656000</v>
      </c>
      <c r="J24" s="65"/>
      <c r="K24" s="65"/>
      <c r="L24" s="65"/>
      <c r="M24" s="65"/>
      <c r="N24" s="65"/>
      <c r="O24" s="61">
        <v>281</v>
      </c>
      <c r="P24" s="60">
        <f>ROUND('경험치 정보'!I24*240,0)</f>
        <v>835899360</v>
      </c>
      <c r="Q24" s="65"/>
      <c r="R24" s="73"/>
      <c r="S24" s="72"/>
      <c r="T24" s="65"/>
      <c r="U24" s="23"/>
      <c r="V24" s="72"/>
      <c r="W24" s="65"/>
      <c r="X24" s="65"/>
      <c r="Y24" s="65"/>
      <c r="Z24" s="65"/>
    </row>
    <row r="25" spans="1:26" ht="15.75" customHeight="1">
      <c r="A25" s="65"/>
      <c r="B25" s="69">
        <v>282</v>
      </c>
      <c r="C25" s="34">
        <v>321458824800</v>
      </c>
      <c r="D25" s="65"/>
      <c r="E25" s="65"/>
      <c r="F25" s="65"/>
      <c r="G25" s="65"/>
      <c r="H25" s="69">
        <v>282</v>
      </c>
      <c r="I25" s="71">
        <v>793073000</v>
      </c>
      <c r="J25" s="65"/>
      <c r="K25" s="65"/>
      <c r="L25" s="65"/>
      <c r="M25" s="65"/>
      <c r="N25" s="65"/>
      <c r="O25" s="61">
        <v>282</v>
      </c>
      <c r="P25" s="60">
        <f>ROUND('경험치 정보'!I25*240,0)</f>
        <v>845944320</v>
      </c>
      <c r="Q25" s="65"/>
      <c r="R25" s="23"/>
      <c r="S25" s="72"/>
      <c r="T25" s="65"/>
      <c r="U25" s="23"/>
      <c r="V25" s="72"/>
      <c r="W25" s="65"/>
      <c r="X25" s="65"/>
      <c r="Y25" s="65"/>
      <c r="Z25" s="65"/>
    </row>
    <row r="26" spans="1:26" ht="15.75" customHeight="1">
      <c r="A26" s="65"/>
      <c r="B26" s="69">
        <v>283</v>
      </c>
      <c r="C26" s="34">
        <v>325767294720</v>
      </c>
      <c r="D26" s="65"/>
      <c r="E26" s="65"/>
      <c r="F26" s="65"/>
      <c r="G26" s="65"/>
      <c r="H26" s="69">
        <v>283</v>
      </c>
      <c r="I26" s="71">
        <v>803703000</v>
      </c>
      <c r="J26" s="65"/>
      <c r="K26" s="65"/>
      <c r="L26" s="65"/>
      <c r="M26" s="65"/>
      <c r="N26" s="65"/>
      <c r="O26" s="61">
        <v>283</v>
      </c>
      <c r="P26" s="60">
        <f>ROUND('경험치 정보'!I26*240,0)</f>
        <v>857282400</v>
      </c>
      <c r="Q26" s="65"/>
      <c r="R26" s="23"/>
      <c r="S26" s="72"/>
      <c r="T26" s="65"/>
      <c r="U26" s="23"/>
      <c r="V26" s="72"/>
      <c r="W26" s="65"/>
      <c r="X26" s="65"/>
      <c r="Y26" s="65"/>
      <c r="Z26" s="65"/>
    </row>
    <row r="27" spans="1:26" ht="15.75" customHeight="1">
      <c r="A27" s="65"/>
      <c r="B27" s="69">
        <v>284</v>
      </c>
      <c r="C27" s="34">
        <v>329622136560</v>
      </c>
      <c r="D27" s="65"/>
      <c r="E27" s="65"/>
      <c r="F27" s="65"/>
      <c r="G27" s="65"/>
      <c r="H27" s="69">
        <v>284</v>
      </c>
      <c r="I27" s="71">
        <v>813213000</v>
      </c>
      <c r="J27" s="65"/>
      <c r="K27" s="65"/>
      <c r="L27" s="65"/>
      <c r="M27" s="65"/>
      <c r="N27" s="65"/>
      <c r="O27" s="61">
        <v>284</v>
      </c>
      <c r="P27" s="60">
        <f>ROUND('경험치 정보'!I27*240,0)</f>
        <v>867426720</v>
      </c>
      <c r="Q27" s="65"/>
      <c r="R27" s="73"/>
      <c r="S27" s="72"/>
      <c r="T27" s="65"/>
      <c r="U27" s="23"/>
      <c r="V27" s="72"/>
      <c r="W27" s="65"/>
      <c r="X27" s="65"/>
      <c r="Y27" s="65"/>
      <c r="Z27" s="65"/>
    </row>
    <row r="28" spans="1:26" ht="15.75" customHeight="1">
      <c r="A28" s="65"/>
      <c r="B28" s="69">
        <v>285</v>
      </c>
      <c r="C28" s="34">
        <v>370542388320</v>
      </c>
      <c r="D28" s="65"/>
      <c r="E28" s="65"/>
      <c r="F28" s="65"/>
      <c r="G28" s="65"/>
      <c r="H28" s="69">
        <v>285</v>
      </c>
      <c r="I28" s="71">
        <v>914168000</v>
      </c>
      <c r="J28" s="65"/>
      <c r="K28" s="65"/>
      <c r="L28" s="65"/>
      <c r="M28" s="65"/>
      <c r="N28" s="65"/>
      <c r="O28" s="61">
        <v>285</v>
      </c>
      <c r="P28" s="60">
        <f>ROUND('경험치 정보'!I28*240,0)</f>
        <v>975111600</v>
      </c>
      <c r="Q28" s="65"/>
      <c r="R28" s="23"/>
      <c r="S28" s="72"/>
      <c r="T28" s="65"/>
      <c r="U28" s="23"/>
      <c r="V28" s="72"/>
      <c r="W28" s="65"/>
      <c r="X28" s="65"/>
      <c r="Y28" s="65"/>
      <c r="Z28" s="65"/>
    </row>
    <row r="29" spans="1:26" ht="15.75" customHeight="1">
      <c r="A29" s="65"/>
      <c r="B29" s="69">
        <v>286</v>
      </c>
      <c r="C29" s="34">
        <v>374859704880</v>
      </c>
      <c r="D29" s="65"/>
      <c r="E29" s="65"/>
      <c r="F29" s="65"/>
      <c r="G29" s="65"/>
      <c r="H29" s="69">
        <v>286</v>
      </c>
      <c r="I29" s="71">
        <v>924819000</v>
      </c>
      <c r="J29" s="65"/>
      <c r="K29" s="65"/>
      <c r="L29" s="65"/>
      <c r="M29" s="65"/>
      <c r="N29" s="65"/>
      <c r="O29" s="61">
        <v>286</v>
      </c>
      <c r="P29" s="60">
        <f>ROUND('경험치 정보'!I29*240,0)</f>
        <v>986472960</v>
      </c>
      <c r="Q29" s="65"/>
      <c r="R29" s="23"/>
      <c r="S29" s="72"/>
      <c r="T29" s="65"/>
      <c r="U29" s="23"/>
      <c r="V29" s="72"/>
      <c r="W29" s="65"/>
      <c r="X29" s="65"/>
      <c r="Y29" s="65"/>
      <c r="Z29" s="65"/>
    </row>
    <row r="30" spans="1:26" ht="15.75" customHeight="1">
      <c r="A30" s="65"/>
      <c r="B30" s="69">
        <v>287</v>
      </c>
      <c r="C30" s="34">
        <v>379734071040</v>
      </c>
      <c r="D30" s="65"/>
      <c r="E30" s="65"/>
      <c r="F30" s="65"/>
      <c r="G30" s="65"/>
      <c r="H30" s="69">
        <v>287</v>
      </c>
      <c r="I30" s="71">
        <v>936844000</v>
      </c>
      <c r="J30" s="65"/>
      <c r="K30" s="65"/>
      <c r="L30" s="65"/>
      <c r="M30" s="65"/>
      <c r="N30" s="65"/>
      <c r="O30" s="61">
        <v>287</v>
      </c>
      <c r="P30" s="60">
        <f>ROUND('경험치 정보'!I30*240,0)</f>
        <v>999300240</v>
      </c>
      <c r="Q30" s="65"/>
      <c r="R30" s="23"/>
      <c r="S30" s="72"/>
      <c r="T30" s="65"/>
      <c r="U30" s="23"/>
      <c r="V30" s="72"/>
      <c r="W30" s="65"/>
      <c r="X30" s="65"/>
      <c r="Y30" s="65"/>
      <c r="Z30" s="65"/>
    </row>
    <row r="31" spans="1:26" ht="15.75" customHeight="1">
      <c r="A31" s="65"/>
      <c r="B31" s="69">
        <v>288</v>
      </c>
      <c r="C31" s="34">
        <v>384638351040</v>
      </c>
      <c r="D31" s="65"/>
      <c r="E31" s="65"/>
      <c r="F31" s="65"/>
      <c r="G31" s="65"/>
      <c r="H31" s="69">
        <v>288</v>
      </c>
      <c r="I31" s="71">
        <v>948944000</v>
      </c>
      <c r="J31" s="65"/>
      <c r="K31" s="65"/>
      <c r="L31" s="65"/>
      <c r="M31" s="65"/>
      <c r="N31" s="65"/>
      <c r="O31" s="61">
        <v>288</v>
      </c>
      <c r="P31" s="60">
        <f>ROUND('경험치 정보'!I31*240,0)</f>
        <v>1012206240</v>
      </c>
      <c r="Q31" s="65"/>
      <c r="R31" s="23"/>
      <c r="S31" s="72"/>
      <c r="T31" s="65"/>
      <c r="U31" s="23"/>
      <c r="V31" s="72"/>
      <c r="W31" s="65"/>
      <c r="X31" s="65"/>
      <c r="Y31" s="65"/>
      <c r="Z31" s="65"/>
    </row>
    <row r="32" spans="1:26" ht="15.75" customHeight="1">
      <c r="A32" s="65"/>
      <c r="B32" s="69">
        <v>289</v>
      </c>
      <c r="C32" s="34">
        <v>389012576400</v>
      </c>
      <c r="D32" s="65"/>
      <c r="E32" s="65"/>
      <c r="F32" s="65"/>
      <c r="G32" s="65"/>
      <c r="H32" s="69">
        <v>289</v>
      </c>
      <c r="I32" s="71">
        <v>959736000</v>
      </c>
      <c r="J32" s="65"/>
      <c r="K32" s="65"/>
      <c r="L32" s="65"/>
      <c r="M32" s="65"/>
      <c r="N32" s="65"/>
      <c r="O32" s="61">
        <v>289</v>
      </c>
      <c r="P32" s="60">
        <f>ROUND('경험치 정보'!I32*240,0)</f>
        <v>1023717360</v>
      </c>
      <c r="Q32" s="65"/>
      <c r="R32" s="23"/>
      <c r="S32" s="72"/>
      <c r="T32" s="65"/>
      <c r="U32" s="23"/>
      <c r="V32" s="72"/>
      <c r="W32" s="65"/>
      <c r="X32" s="65"/>
      <c r="Y32" s="65"/>
      <c r="Z32" s="65"/>
    </row>
    <row r="33" spans="1:26" ht="15.75" customHeight="1">
      <c r="A33" s="65"/>
      <c r="B33" s="69">
        <v>290</v>
      </c>
      <c r="C33" s="34">
        <v>437150578320</v>
      </c>
      <c r="D33" s="65"/>
      <c r="E33" s="65"/>
      <c r="F33" s="65"/>
      <c r="G33" s="65"/>
      <c r="H33" s="69">
        <v>290</v>
      </c>
      <c r="I33" s="71">
        <v>1078497000</v>
      </c>
      <c r="J33" s="65"/>
      <c r="K33" s="65"/>
      <c r="L33" s="65"/>
      <c r="M33" s="65"/>
      <c r="N33" s="65"/>
      <c r="O33" s="61">
        <v>290</v>
      </c>
      <c r="P33" s="60">
        <f>ROUND('경험치 정보'!I33*220.8,0)</f>
        <v>1058364614</v>
      </c>
      <c r="Q33" s="65"/>
      <c r="R33" s="23"/>
      <c r="S33" s="72"/>
      <c r="T33" s="65"/>
      <c r="U33" s="23"/>
      <c r="V33" s="72"/>
      <c r="W33" s="65"/>
      <c r="X33" s="65"/>
      <c r="Y33" s="65"/>
      <c r="Z33" s="65"/>
    </row>
    <row r="34" spans="1:26" ht="15.75" customHeight="1">
      <c r="A34" s="65"/>
      <c r="B34" s="69">
        <v>291</v>
      </c>
      <c r="C34" s="34">
        <v>442047471120</v>
      </c>
      <c r="D34" s="65"/>
      <c r="E34" s="65"/>
      <c r="F34" s="65"/>
      <c r="G34" s="65"/>
      <c r="H34" s="69">
        <v>291</v>
      </c>
      <c r="I34" s="71">
        <v>1078497000</v>
      </c>
      <c r="J34" s="65"/>
      <c r="K34" s="65"/>
      <c r="L34" s="65"/>
      <c r="M34" s="65"/>
      <c r="N34" s="65"/>
      <c r="O34" s="61">
        <v>291</v>
      </c>
      <c r="P34" s="60">
        <f>ROUND('경험치 정보'!I34*220.8,0)</f>
        <v>1070220250</v>
      </c>
      <c r="Q34" s="65"/>
      <c r="R34" s="23"/>
      <c r="S34" s="72"/>
      <c r="T34" s="65"/>
      <c r="U34" s="23"/>
      <c r="V34" s="72"/>
      <c r="W34" s="65"/>
      <c r="X34" s="65"/>
      <c r="Y34" s="65"/>
      <c r="Z34" s="65"/>
    </row>
    <row r="35" spans="1:26" ht="15.75" customHeight="1">
      <c r="A35" s="65"/>
      <c r="B35" s="69">
        <v>292</v>
      </c>
      <c r="C35" s="34">
        <v>447592430880</v>
      </c>
      <c r="D35" s="65"/>
      <c r="E35" s="65"/>
      <c r="F35" s="65"/>
      <c r="G35" s="65"/>
      <c r="H35" s="69">
        <v>292</v>
      </c>
      <c r="I35" s="71">
        <v>1078497000</v>
      </c>
      <c r="J35" s="65"/>
      <c r="K35" s="65"/>
      <c r="L35" s="65"/>
      <c r="M35" s="65"/>
      <c r="N35" s="65"/>
      <c r="O35" s="61">
        <v>292</v>
      </c>
      <c r="P35" s="60">
        <f>ROUND('경험치 정보'!I35*220.8,0)</f>
        <v>1083644890</v>
      </c>
      <c r="Q35" s="65"/>
      <c r="R35" s="23"/>
      <c r="S35" s="72"/>
      <c r="T35" s="65"/>
      <c r="U35" s="23"/>
      <c r="V35" s="72"/>
      <c r="W35" s="65"/>
      <c r="X35" s="65"/>
      <c r="Y35" s="65"/>
      <c r="Z35" s="65"/>
    </row>
    <row r="36" spans="1:26" ht="15.75" customHeight="1">
      <c r="A36" s="65"/>
      <c r="B36" s="69">
        <v>293</v>
      </c>
      <c r="C36" s="34">
        <v>453170678400</v>
      </c>
      <c r="D36" s="65"/>
      <c r="E36" s="65"/>
      <c r="F36" s="65"/>
      <c r="G36" s="65"/>
      <c r="H36" s="69">
        <v>293</v>
      </c>
      <c r="I36" s="71">
        <v>1078497000</v>
      </c>
      <c r="J36" s="65"/>
      <c r="K36" s="65"/>
      <c r="L36" s="65"/>
      <c r="M36" s="65"/>
      <c r="N36" s="65"/>
      <c r="O36" s="61">
        <v>293</v>
      </c>
      <c r="P36" s="60">
        <f>ROUND('경험치 정보'!I36*220.8,0)</f>
        <v>1097150122</v>
      </c>
      <c r="Q36" s="65"/>
      <c r="R36" s="23"/>
      <c r="S36" s="72"/>
      <c r="T36" s="65"/>
      <c r="U36" s="23"/>
      <c r="V36" s="72"/>
      <c r="W36" s="65"/>
      <c r="X36" s="65"/>
      <c r="Y36" s="65"/>
      <c r="Z36" s="65"/>
    </row>
    <row r="37" spans="1:26" ht="15.75" customHeight="1">
      <c r="A37" s="65"/>
      <c r="B37" s="69">
        <v>294</v>
      </c>
      <c r="C37" s="34">
        <v>458142355440</v>
      </c>
      <c r="D37" s="65"/>
      <c r="E37" s="65"/>
      <c r="F37" s="65"/>
      <c r="G37" s="65"/>
      <c r="H37" s="69">
        <v>294</v>
      </c>
      <c r="I37" s="71">
        <v>1078497000</v>
      </c>
      <c r="J37" s="65"/>
      <c r="K37" s="65"/>
      <c r="L37" s="65"/>
      <c r="M37" s="65"/>
      <c r="N37" s="65"/>
      <c r="O37" s="61">
        <v>294</v>
      </c>
      <c r="P37" s="60">
        <f>ROUND('경험치 정보'!I37*220.8,0)</f>
        <v>1109186813</v>
      </c>
      <c r="Q37" s="65"/>
      <c r="R37" s="23"/>
      <c r="S37" s="72"/>
      <c r="T37" s="65"/>
      <c r="U37" s="23"/>
      <c r="V37" s="72"/>
      <c r="W37" s="65"/>
      <c r="X37" s="65"/>
      <c r="Y37" s="65"/>
      <c r="Z37" s="65"/>
    </row>
    <row r="38" spans="1:26" ht="15.75" customHeight="1">
      <c r="A38" s="65"/>
      <c r="B38" s="69">
        <v>295</v>
      </c>
      <c r="C38" s="34">
        <v>458142355440</v>
      </c>
      <c r="D38" s="65"/>
      <c r="E38" s="65"/>
      <c r="F38" s="65"/>
      <c r="G38" s="65"/>
      <c r="H38" s="69">
        <v>295</v>
      </c>
      <c r="I38" s="71">
        <v>1078497000</v>
      </c>
      <c r="J38" s="65"/>
      <c r="K38" s="65"/>
      <c r="L38" s="65"/>
      <c r="M38" s="65"/>
      <c r="N38" s="65"/>
      <c r="O38" s="61">
        <v>295</v>
      </c>
      <c r="P38" s="60">
        <f>ROUND('경험치 정보'!I37*220.8,0)</f>
        <v>1109186813</v>
      </c>
      <c r="Q38" s="65"/>
      <c r="R38" s="65"/>
      <c r="S38" s="65"/>
      <c r="T38" s="65"/>
      <c r="U38" s="65"/>
      <c r="V38" s="65"/>
      <c r="W38" s="65"/>
      <c r="X38" s="65"/>
      <c r="Y38" s="65"/>
      <c r="Z38" s="65"/>
    </row>
    <row r="39" spans="1:26" ht="15.75" customHeight="1">
      <c r="A39" s="65"/>
      <c r="B39" s="69">
        <v>296</v>
      </c>
      <c r="C39" s="34">
        <v>458142355440</v>
      </c>
      <c r="D39" s="65"/>
      <c r="E39" s="65"/>
      <c r="F39" s="65"/>
      <c r="G39" s="65"/>
      <c r="H39" s="69">
        <v>296</v>
      </c>
      <c r="I39" s="71">
        <v>1078497000</v>
      </c>
      <c r="J39" s="65"/>
      <c r="K39" s="65"/>
      <c r="L39" s="65"/>
      <c r="M39" s="65"/>
      <c r="N39" s="65"/>
      <c r="O39" s="61">
        <v>296</v>
      </c>
      <c r="P39" s="60">
        <f>ROUND('경험치 정보'!I37*220.8,0)</f>
        <v>1109186813</v>
      </c>
      <c r="Q39" s="65"/>
      <c r="R39" s="65"/>
      <c r="S39" s="65"/>
      <c r="T39" s="65"/>
      <c r="U39" s="65"/>
      <c r="V39" s="65"/>
      <c r="W39" s="65"/>
      <c r="X39" s="65"/>
      <c r="Y39" s="65"/>
      <c r="Z39" s="65"/>
    </row>
    <row r="40" spans="1:26" ht="15.75" customHeight="1">
      <c r="A40" s="65"/>
      <c r="B40" s="69">
        <v>297</v>
      </c>
      <c r="C40" s="34">
        <v>458142355440</v>
      </c>
      <c r="D40" s="65"/>
      <c r="E40" s="65"/>
      <c r="F40" s="65"/>
      <c r="G40" s="65"/>
      <c r="H40" s="69">
        <v>297</v>
      </c>
      <c r="I40" s="71">
        <v>1078497000</v>
      </c>
      <c r="J40" s="65"/>
      <c r="K40" s="65"/>
      <c r="L40" s="65"/>
      <c r="M40" s="65"/>
      <c r="N40" s="65"/>
      <c r="O40" s="61">
        <v>297</v>
      </c>
      <c r="P40" s="60">
        <f>ROUND('경험치 정보'!I37*220.8,0)</f>
        <v>1109186813</v>
      </c>
      <c r="Q40" s="65"/>
      <c r="R40" s="65"/>
      <c r="S40" s="65"/>
      <c r="T40" s="65"/>
      <c r="U40" s="65"/>
      <c r="V40" s="65"/>
      <c r="W40" s="65"/>
      <c r="X40" s="65"/>
      <c r="Y40" s="65"/>
      <c r="Z40" s="65"/>
    </row>
    <row r="41" spans="1:26" ht="15.75" customHeight="1">
      <c r="A41" s="65"/>
      <c r="B41" s="69">
        <v>298</v>
      </c>
      <c r="C41" s="34">
        <v>458142355440</v>
      </c>
      <c r="D41" s="65"/>
      <c r="E41" s="65"/>
      <c r="F41" s="65"/>
      <c r="G41" s="65"/>
      <c r="H41" s="69">
        <v>298</v>
      </c>
      <c r="I41" s="71">
        <v>1078497000</v>
      </c>
      <c r="J41" s="65"/>
      <c r="K41" s="65"/>
      <c r="L41" s="65"/>
      <c r="M41" s="65"/>
      <c r="N41" s="65"/>
      <c r="O41" s="61">
        <v>298</v>
      </c>
      <c r="P41" s="60">
        <f>ROUND('경험치 정보'!I37*220.8,0)</f>
        <v>1109186813</v>
      </c>
      <c r="Q41" s="65"/>
      <c r="R41" s="65"/>
      <c r="S41" s="65"/>
      <c r="T41" s="65"/>
      <c r="U41" s="65"/>
      <c r="V41" s="65"/>
      <c r="W41" s="65"/>
      <c r="X41" s="65"/>
      <c r="Y41" s="65"/>
      <c r="Z41" s="65"/>
    </row>
    <row r="42" spans="1:26" ht="15.75" customHeight="1">
      <c r="A42" s="65"/>
      <c r="B42" s="69">
        <v>299</v>
      </c>
      <c r="C42" s="34">
        <v>458142355440</v>
      </c>
      <c r="D42" s="65"/>
      <c r="E42" s="65"/>
      <c r="F42" s="65"/>
      <c r="G42" s="65"/>
      <c r="H42" s="69">
        <v>299</v>
      </c>
      <c r="I42" s="71">
        <v>1078497000</v>
      </c>
      <c r="J42" s="65"/>
      <c r="K42" s="65"/>
      <c r="L42" s="65"/>
      <c r="M42" s="65"/>
      <c r="N42" s="65"/>
      <c r="O42" s="61">
        <v>299</v>
      </c>
      <c r="P42" s="60">
        <f>ROUND('경험치 정보'!I37*220.8,0)</f>
        <v>1109186813</v>
      </c>
      <c r="Q42" s="65"/>
      <c r="R42" s="65"/>
      <c r="S42" s="65"/>
      <c r="T42" s="65"/>
      <c r="U42" s="65"/>
      <c r="V42" s="65"/>
      <c r="W42" s="65"/>
      <c r="X42" s="65"/>
      <c r="Y42" s="65"/>
      <c r="Z42" s="65"/>
    </row>
    <row r="43" spans="1:26" ht="15.75" customHeight="1">
      <c r="A43" s="65"/>
      <c r="B43" s="74"/>
      <c r="C43" s="7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</row>
    <row r="44" spans="1:26" ht="15.75" customHeight="1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</row>
    <row r="45" spans="1:26" ht="16.5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</row>
    <row r="46" spans="1:26" ht="16.5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</row>
    <row r="47" spans="1:26" ht="16.5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</row>
    <row r="48" spans="1:26" ht="16.5">
      <c r="A48" s="65"/>
      <c r="B48" s="65"/>
      <c r="C48" s="65"/>
      <c r="D48" s="65"/>
      <c r="E48" s="76"/>
      <c r="F48" s="77"/>
      <c r="G48" s="78"/>
      <c r="H48" s="79"/>
      <c r="I48" s="79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</row>
    <row r="49" spans="1:26" ht="16.5">
      <c r="A49" s="65"/>
      <c r="B49" s="65"/>
      <c r="C49" s="65"/>
      <c r="D49" s="65"/>
      <c r="E49" s="76"/>
      <c r="F49" s="77"/>
      <c r="G49" s="78"/>
      <c r="H49" s="79"/>
      <c r="I49" s="79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</row>
    <row r="50" spans="1:26" ht="16.5">
      <c r="A50" s="65"/>
      <c r="B50" s="65"/>
      <c r="C50" s="65"/>
      <c r="D50" s="65"/>
      <c r="E50" s="76"/>
      <c r="F50" s="77"/>
      <c r="G50" s="78"/>
      <c r="H50" s="79"/>
      <c r="I50" s="79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</row>
    <row r="51" spans="1:26" ht="16.5">
      <c r="A51" s="65"/>
      <c r="B51" s="65"/>
      <c r="C51" s="65"/>
      <c r="D51" s="65"/>
      <c r="E51" s="76"/>
      <c r="F51" s="77"/>
      <c r="G51" s="78"/>
      <c r="H51" s="79"/>
      <c r="I51" s="79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</row>
    <row r="52" spans="1:26" ht="16.5">
      <c r="A52" s="65"/>
      <c r="B52" s="65"/>
      <c r="C52" s="65"/>
      <c r="D52" s="65"/>
      <c r="E52" s="76"/>
      <c r="F52" s="77"/>
      <c r="G52" s="78"/>
      <c r="H52" s="79"/>
      <c r="I52" s="79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</row>
    <row r="53" spans="1:26" ht="16.5">
      <c r="A53" s="65"/>
      <c r="B53" s="65"/>
      <c r="C53" s="65"/>
      <c r="D53" s="65"/>
      <c r="E53" s="76"/>
      <c r="F53" s="77"/>
      <c r="G53" s="78"/>
      <c r="H53" s="79"/>
      <c r="I53" s="79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</row>
    <row r="54" spans="1:26" ht="16.5">
      <c r="A54" s="65"/>
      <c r="B54" s="65"/>
      <c r="C54" s="65"/>
      <c r="D54" s="65"/>
      <c r="E54" s="76"/>
      <c r="F54" s="77"/>
      <c r="G54" s="78"/>
      <c r="H54" s="79"/>
      <c r="I54" s="79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</row>
    <row r="55" spans="1:26" ht="16.5">
      <c r="A55" s="65"/>
      <c r="B55" s="65"/>
      <c r="C55" s="65"/>
      <c r="D55" s="65"/>
      <c r="E55" s="76"/>
      <c r="F55" s="77"/>
      <c r="G55" s="78"/>
      <c r="H55" s="79"/>
      <c r="I55" s="79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</row>
    <row r="56" spans="1:26" ht="16.5">
      <c r="A56" s="65"/>
      <c r="B56" s="65"/>
      <c r="C56" s="65"/>
      <c r="D56" s="65"/>
      <c r="E56" s="76"/>
      <c r="F56" s="77"/>
      <c r="G56" s="78"/>
      <c r="H56" s="79"/>
      <c r="I56" s="79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</row>
    <row r="57" spans="1:26" ht="16.5">
      <c r="A57" s="65"/>
      <c r="B57" s="65"/>
      <c r="C57" s="65"/>
      <c r="D57" s="65"/>
      <c r="E57" s="76"/>
      <c r="F57" s="77"/>
      <c r="G57" s="78"/>
      <c r="H57" s="79"/>
      <c r="I57" s="79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</row>
    <row r="58" spans="1:26" ht="16.5">
      <c r="A58" s="65"/>
      <c r="B58" s="65"/>
      <c r="C58" s="65"/>
      <c r="D58" s="65"/>
      <c r="E58" s="76"/>
      <c r="F58" s="77"/>
      <c r="G58" s="78"/>
      <c r="H58" s="79"/>
      <c r="I58" s="79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</row>
    <row r="59" spans="1:26" ht="16.5">
      <c r="A59" s="65"/>
      <c r="B59" s="65"/>
      <c r="C59" s="65"/>
      <c r="D59" s="65"/>
      <c r="E59" s="76"/>
      <c r="F59" s="77"/>
      <c r="G59" s="78"/>
      <c r="H59" s="79"/>
      <c r="I59" s="79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</row>
    <row r="60" spans="1:26" ht="16.5">
      <c r="A60" s="65"/>
      <c r="B60" s="65"/>
      <c r="C60" s="65"/>
      <c r="D60" s="65"/>
      <c r="E60" s="76"/>
      <c r="F60" s="77"/>
      <c r="G60" s="78"/>
      <c r="H60" s="79"/>
      <c r="I60" s="79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</row>
    <row r="61" spans="1:26" ht="16.5">
      <c r="A61" s="65"/>
      <c r="B61" s="65"/>
      <c r="C61" s="65"/>
      <c r="D61" s="65"/>
      <c r="E61" s="76"/>
      <c r="F61" s="77"/>
      <c r="G61" s="78"/>
      <c r="H61" s="79"/>
      <c r="I61" s="79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</row>
    <row r="62" spans="1:26" ht="16.5">
      <c r="A62" s="65"/>
      <c r="B62" s="65"/>
      <c r="C62" s="65"/>
      <c r="D62" s="65"/>
      <c r="E62" s="76"/>
      <c r="F62" s="77"/>
      <c r="G62" s="78"/>
      <c r="H62" s="79"/>
      <c r="I62" s="79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</row>
    <row r="63" spans="1:26" ht="16.5">
      <c r="A63" s="65"/>
      <c r="B63" s="65"/>
      <c r="C63" s="65"/>
      <c r="D63" s="65"/>
      <c r="E63" s="76"/>
      <c r="F63" s="77"/>
      <c r="G63" s="78"/>
      <c r="H63" s="79"/>
      <c r="I63" s="79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</row>
    <row r="64" spans="1:26" ht="16.5">
      <c r="A64" s="65"/>
      <c r="B64" s="65"/>
      <c r="C64" s="65"/>
      <c r="D64" s="65"/>
      <c r="E64" s="76"/>
      <c r="F64" s="77"/>
      <c r="G64" s="78"/>
      <c r="H64" s="79"/>
      <c r="I64" s="79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</row>
    <row r="65" spans="1:26" ht="16.5">
      <c r="A65" s="65"/>
      <c r="B65" s="65"/>
      <c r="C65" s="65"/>
      <c r="D65" s="65"/>
      <c r="E65" s="76"/>
      <c r="F65" s="77"/>
      <c r="G65" s="78"/>
      <c r="H65" s="79"/>
      <c r="I65" s="79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</row>
    <row r="66" spans="1:26" ht="16.5">
      <c r="A66" s="65"/>
      <c r="B66" s="65"/>
      <c r="C66" s="65"/>
      <c r="D66" s="65"/>
      <c r="E66" s="76"/>
      <c r="F66" s="77"/>
      <c r="G66" s="78"/>
      <c r="H66" s="79"/>
      <c r="I66" s="79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</row>
    <row r="67" spans="1:26" ht="16.5">
      <c r="A67" s="65"/>
      <c r="B67" s="65"/>
      <c r="C67" s="65"/>
      <c r="D67" s="65"/>
      <c r="E67" s="76"/>
      <c r="F67" s="77"/>
      <c r="G67" s="78"/>
      <c r="H67" s="79"/>
      <c r="I67" s="79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</row>
    <row r="68" spans="1:26" ht="16.5">
      <c r="A68" s="65"/>
      <c r="B68" s="65"/>
      <c r="C68" s="65"/>
      <c r="D68" s="65"/>
      <c r="E68" s="76"/>
      <c r="F68" s="77"/>
      <c r="G68" s="78"/>
      <c r="H68" s="79"/>
      <c r="I68" s="79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</row>
    <row r="69" spans="1:26" ht="16.5">
      <c r="A69" s="65"/>
      <c r="B69" s="65"/>
      <c r="C69" s="65"/>
      <c r="D69" s="65"/>
      <c r="E69" s="76"/>
      <c r="F69" s="77"/>
      <c r="G69" s="78"/>
      <c r="H69" s="79"/>
      <c r="I69" s="79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</row>
    <row r="70" spans="1:26" ht="16.5">
      <c r="A70" s="65"/>
      <c r="B70" s="65"/>
      <c r="C70" s="65"/>
      <c r="D70" s="65"/>
      <c r="E70" s="76"/>
      <c r="F70" s="77"/>
      <c r="G70" s="78"/>
      <c r="H70" s="79"/>
      <c r="I70" s="79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</row>
    <row r="71" spans="1:26" ht="16.5">
      <c r="A71" s="65"/>
      <c r="B71" s="65"/>
      <c r="C71" s="65"/>
      <c r="D71" s="65"/>
      <c r="E71" s="76"/>
      <c r="F71" s="77"/>
      <c r="G71" s="78"/>
      <c r="H71" s="79"/>
      <c r="I71" s="79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</row>
    <row r="72" spans="1:26" ht="16.5">
      <c r="A72" s="65"/>
      <c r="B72" s="65"/>
      <c r="C72" s="65"/>
      <c r="D72" s="65"/>
      <c r="E72" s="76"/>
      <c r="F72" s="77"/>
      <c r="G72" s="78"/>
      <c r="H72" s="79"/>
      <c r="I72" s="79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</row>
    <row r="73" spans="1:26" ht="16.5">
      <c r="A73" s="65"/>
      <c r="B73" s="65"/>
      <c r="C73" s="65"/>
      <c r="D73" s="65"/>
      <c r="E73" s="76"/>
      <c r="F73" s="77"/>
      <c r="G73" s="78"/>
      <c r="H73" s="79"/>
      <c r="I73" s="79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spans="1:26" ht="16.5">
      <c r="A74" s="65"/>
      <c r="B74" s="65"/>
      <c r="C74" s="65"/>
      <c r="D74" s="65"/>
      <c r="E74" s="76"/>
      <c r="F74" s="77"/>
      <c r="G74" s="78"/>
      <c r="H74" s="79"/>
      <c r="I74" s="79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spans="1:26" ht="16.5">
      <c r="A75" s="65"/>
      <c r="B75" s="65"/>
      <c r="C75" s="65"/>
      <c r="D75" s="65"/>
      <c r="E75" s="76"/>
      <c r="F75" s="77"/>
      <c r="G75" s="78"/>
      <c r="H75" s="79"/>
      <c r="I75" s="79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</row>
    <row r="76" spans="1:26" ht="16.5">
      <c r="A76" s="65"/>
      <c r="B76" s="65"/>
      <c r="C76" s="65"/>
      <c r="D76" s="65"/>
      <c r="E76" s="76"/>
      <c r="F76" s="77"/>
      <c r="G76" s="78"/>
      <c r="H76" s="79"/>
      <c r="I76" s="79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</row>
    <row r="77" spans="1:26" ht="16.5">
      <c r="A77" s="65"/>
      <c r="B77" s="65"/>
      <c r="C77" s="65"/>
      <c r="D77" s="65"/>
      <c r="E77" s="76"/>
      <c r="F77" s="77"/>
      <c r="G77" s="78"/>
      <c r="H77" s="79"/>
      <c r="I77" s="79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</row>
    <row r="78" spans="1:26" ht="16.5">
      <c r="A78" s="65"/>
      <c r="B78" s="65"/>
      <c r="C78" s="65"/>
      <c r="D78" s="65"/>
      <c r="E78" s="76"/>
      <c r="F78" s="77"/>
      <c r="G78" s="78"/>
      <c r="H78" s="79"/>
      <c r="I78" s="79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</row>
    <row r="79" spans="1:26" ht="16.5">
      <c r="A79" s="65"/>
      <c r="B79" s="65"/>
      <c r="C79" s="65"/>
      <c r="D79" s="65"/>
      <c r="E79" s="76"/>
      <c r="F79" s="77"/>
      <c r="G79" s="78"/>
      <c r="H79" s="79"/>
      <c r="I79" s="79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</row>
    <row r="80" spans="1:26" ht="16.5">
      <c r="A80" s="65"/>
      <c r="B80" s="65"/>
      <c r="C80" s="65"/>
      <c r="D80" s="65"/>
      <c r="E80" s="76"/>
      <c r="F80" s="77"/>
      <c r="G80" s="78"/>
      <c r="H80" s="79"/>
      <c r="I80" s="79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</row>
    <row r="81" spans="1:26" ht="16.5">
      <c r="A81" s="65"/>
      <c r="B81" s="65"/>
      <c r="C81" s="65"/>
      <c r="D81" s="65"/>
      <c r="E81" s="76"/>
      <c r="F81" s="77"/>
      <c r="G81" s="78"/>
      <c r="H81" s="79"/>
      <c r="I81" s="79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</row>
    <row r="82" spans="1:26" ht="16.5">
      <c r="A82" s="65"/>
      <c r="B82" s="65"/>
      <c r="C82" s="65"/>
      <c r="D82" s="65"/>
      <c r="E82" s="76"/>
      <c r="F82" s="77"/>
      <c r="G82" s="78"/>
      <c r="H82" s="79"/>
      <c r="I82" s="79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</row>
    <row r="83" spans="1:26" ht="16.5">
      <c r="A83" s="65"/>
      <c r="B83" s="65"/>
      <c r="C83" s="65"/>
      <c r="D83" s="65"/>
      <c r="E83" s="76"/>
      <c r="F83" s="77"/>
      <c r="G83" s="78"/>
      <c r="H83" s="79"/>
      <c r="I83" s="79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</row>
    <row r="84" spans="1:26" ht="16.5">
      <c r="A84" s="65"/>
      <c r="B84" s="65"/>
      <c r="C84" s="65"/>
      <c r="D84" s="65"/>
      <c r="E84" s="76"/>
      <c r="F84" s="77"/>
      <c r="G84" s="78"/>
      <c r="H84" s="79"/>
      <c r="I84" s="79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</row>
    <row r="85" spans="1:26" ht="16.5">
      <c r="A85" s="65"/>
      <c r="B85" s="65"/>
      <c r="C85" s="65"/>
      <c r="D85" s="65"/>
      <c r="E85" s="76"/>
      <c r="F85" s="77"/>
      <c r="G85" s="78"/>
      <c r="H85" s="79"/>
      <c r="I85" s="79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</row>
    <row r="86" spans="1:26" ht="16.5">
      <c r="A86" s="65"/>
      <c r="B86" s="65"/>
      <c r="C86" s="65"/>
      <c r="D86" s="65"/>
      <c r="E86" s="76"/>
      <c r="F86" s="77"/>
      <c r="G86" s="78"/>
      <c r="H86" s="79"/>
      <c r="I86" s="79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</row>
    <row r="87" spans="1:26" ht="16.5">
      <c r="A87" s="65"/>
      <c r="B87" s="65"/>
      <c r="C87" s="65"/>
      <c r="D87" s="65"/>
      <c r="E87" s="76"/>
      <c r="F87" s="77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</row>
    <row r="88" spans="1:26" ht="16.5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</row>
    <row r="89" spans="1:26" ht="16.5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</row>
    <row r="90" spans="1:26" ht="16.5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</row>
    <row r="91" spans="1:26" ht="16.5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</row>
    <row r="92" spans="1:26" ht="16.5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</row>
    <row r="93" spans="1:26" ht="16.5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</row>
    <row r="94" spans="1:26" ht="16.5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</row>
    <row r="95" spans="1:26" ht="16.5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</row>
    <row r="96" spans="1:26" ht="16.5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</row>
    <row r="97" spans="1:26" ht="16.5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</row>
    <row r="98" spans="1:26" ht="16.5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</row>
    <row r="99" spans="1:26" ht="16.5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</row>
    <row r="100" spans="1:26" ht="16.5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</row>
    <row r="101" spans="1:26" ht="16.5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</row>
    <row r="102" spans="1:26" ht="16.5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</row>
    <row r="103" spans="1:26" ht="16.5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</row>
    <row r="104" spans="1:26" ht="16.5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</row>
    <row r="105" spans="1:26" ht="16.5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</row>
    <row r="106" spans="1:26" ht="16.5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</row>
    <row r="107" spans="1:26" ht="16.5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</row>
    <row r="108" spans="1:26" ht="16.5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</row>
    <row r="109" spans="1:26" ht="16.5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</row>
    <row r="110" spans="1:26" ht="16.5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</row>
    <row r="111" spans="1:26" ht="16.5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</row>
    <row r="112" spans="1:26" ht="16.5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</row>
    <row r="113" spans="1:26" ht="16.5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</row>
    <row r="114" spans="1:26" ht="16.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</row>
    <row r="115" spans="1:26" ht="16.5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</row>
    <row r="116" spans="1:26" ht="16.5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</row>
    <row r="117" spans="1:26" ht="16.5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</row>
    <row r="118" spans="1:26" ht="16.5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</row>
    <row r="119" spans="1:26" ht="16.5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</row>
    <row r="120" spans="1:26" ht="16.5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</row>
    <row r="121" spans="1:26" ht="16.5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</row>
    <row r="122" spans="1:26" ht="16.5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</row>
    <row r="123" spans="1:26" ht="16.5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</row>
    <row r="124" spans="1:26" ht="16.5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</row>
    <row r="125" spans="1:26" ht="16.5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</row>
    <row r="126" spans="1:26" ht="16.5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</row>
    <row r="127" spans="1:26" ht="16.5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</row>
    <row r="128" spans="1:26" ht="16.5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</row>
    <row r="129" spans="1:26" ht="16.5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</row>
    <row r="130" spans="1:26" ht="16.5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</row>
    <row r="131" spans="1:26" ht="16.5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</row>
    <row r="132" spans="1:26" ht="16.5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</row>
    <row r="133" spans="1:26" ht="16.5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</row>
    <row r="134" spans="1:26" ht="16.5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</row>
    <row r="135" spans="1:26" ht="16.5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</row>
    <row r="136" spans="1:26" ht="16.5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</row>
    <row r="137" spans="1:26" ht="16.5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</row>
    <row r="138" spans="1:26" ht="16.5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</row>
    <row r="139" spans="1:26" ht="16.5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</row>
    <row r="140" spans="1:26" ht="16.5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</row>
    <row r="141" spans="1:26" ht="16.5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</row>
    <row r="142" spans="1:26" ht="16.5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</row>
    <row r="143" spans="1:26" ht="16.5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</row>
    <row r="144" spans="1:26" ht="16.5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</row>
    <row r="145" spans="1:26" ht="16.5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</row>
    <row r="146" spans="1:26" ht="16.5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</row>
    <row r="147" spans="1:26" ht="16.5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</row>
    <row r="148" spans="1:26" ht="16.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</row>
    <row r="149" spans="1:26" ht="16.5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</row>
    <row r="150" spans="1:26" ht="16.5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</row>
    <row r="151" spans="1:26" ht="16.5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</row>
    <row r="152" spans="1:26" ht="16.5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</row>
    <row r="153" spans="1:26" ht="16.5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</row>
    <row r="154" spans="1:26" ht="16.5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</row>
    <row r="155" spans="1:26" ht="16.5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</row>
    <row r="156" spans="1:26" ht="16.5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</row>
    <row r="157" spans="1:26" ht="16.5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</row>
    <row r="158" spans="1:26" ht="16.5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</row>
    <row r="159" spans="1:26" ht="16.5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</row>
    <row r="160" spans="1:26" ht="16.5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</row>
    <row r="161" spans="1:26" ht="16.5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</row>
    <row r="162" spans="1:26" ht="16.5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</row>
    <row r="163" spans="1:26" ht="16.5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</row>
    <row r="164" spans="1:26" ht="16.5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</row>
    <row r="165" spans="1:26" ht="16.5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</row>
    <row r="166" spans="1:26" ht="16.5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</row>
    <row r="167" spans="1:26" ht="16.5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</row>
    <row r="168" spans="1:26" ht="16.5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</row>
    <row r="169" spans="1:26" ht="16.5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</row>
    <row r="170" spans="1:26" ht="16.5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</row>
    <row r="171" spans="1:26" ht="16.5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</row>
    <row r="172" spans="1:26" ht="16.5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</row>
    <row r="173" spans="1:26" ht="16.5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</row>
    <row r="174" spans="1:26" ht="16.5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</row>
    <row r="175" spans="1:26" ht="16.5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</row>
    <row r="176" spans="1:26" ht="16.5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</row>
    <row r="177" spans="1:26" ht="16.5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</row>
    <row r="178" spans="1:26" ht="16.5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</row>
    <row r="179" spans="1:26" ht="16.5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</row>
    <row r="180" spans="1:26" ht="16.5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</row>
    <row r="181" spans="1:26" ht="16.5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</row>
    <row r="182" spans="1:26" ht="16.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</row>
    <row r="183" spans="1:26" ht="16.5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</row>
    <row r="184" spans="1:26" ht="16.5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</row>
    <row r="185" spans="1:26" ht="16.5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</row>
    <row r="186" spans="1:26" ht="16.5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</row>
    <row r="187" spans="1:26" ht="16.5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</row>
    <row r="188" spans="1:26" ht="16.5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</row>
    <row r="189" spans="1:26" ht="16.5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</row>
    <row r="190" spans="1:26" ht="16.5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</row>
    <row r="191" spans="1:26" ht="16.5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</row>
    <row r="192" spans="1:26" ht="16.5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</row>
    <row r="193" spans="1:26" ht="16.5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</row>
    <row r="194" spans="1:26" ht="16.5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</row>
    <row r="195" spans="1:26" ht="16.5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</row>
    <row r="196" spans="1:26" ht="16.5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</row>
    <row r="197" spans="1:26" ht="16.5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</row>
    <row r="198" spans="1:26" ht="16.5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</row>
    <row r="199" spans="1:26" ht="16.5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</row>
    <row r="200" spans="1:26" ht="16.5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</row>
    <row r="201" spans="1:26" ht="16.5">
      <c r="A201" s="65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</row>
    <row r="202" spans="1:26" ht="16.5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</row>
    <row r="203" spans="1:26" ht="16.5">
      <c r="A203" s="65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</row>
    <row r="204" spans="1:26" ht="16.5">
      <c r="A204" s="65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</row>
    <row r="205" spans="1:26" ht="16.5">
      <c r="A205" s="65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</row>
    <row r="206" spans="1:26" ht="16.5">
      <c r="A206" s="65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</row>
    <row r="207" spans="1:26" ht="16.5">
      <c r="A207" s="65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</row>
    <row r="208" spans="1:26" ht="16.5">
      <c r="A208" s="65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</row>
    <row r="209" spans="1:26" ht="16.5">
      <c r="A209" s="65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</row>
    <row r="210" spans="1:26" ht="16.5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</row>
    <row r="211" spans="1:26" ht="16.5">
      <c r="A211" s="65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</row>
    <row r="212" spans="1:26" ht="16.5">
      <c r="A212" s="65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</row>
    <row r="213" spans="1:26" ht="16.5">
      <c r="A213" s="65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</row>
    <row r="214" spans="1:26" ht="16.5">
      <c r="A214" s="65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</row>
    <row r="215" spans="1:26" ht="16.5">
      <c r="A215" s="65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</row>
    <row r="216" spans="1:26" ht="16.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</row>
    <row r="217" spans="1:26" ht="16.5">
      <c r="A217" s="65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</row>
    <row r="218" spans="1:26" ht="16.5">
      <c r="A218" s="65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</row>
    <row r="219" spans="1:26" ht="16.5">
      <c r="A219" s="65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</row>
    <row r="220" spans="1:26" ht="16.5">
      <c r="A220" s="65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</row>
    <row r="221" spans="1:26" ht="16.5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</row>
    <row r="222" spans="1:26" ht="16.5">
      <c r="A222" s="65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</row>
    <row r="223" spans="1:26" ht="16.5">
      <c r="A223" s="65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</row>
    <row r="224" spans="1:26" ht="16.5">
      <c r="A224" s="65"/>
      <c r="B224" s="65"/>
      <c r="C224" s="65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</row>
    <row r="225" spans="1:26" ht="16.5">
      <c r="A225" s="65"/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</row>
    <row r="226" spans="1:26" ht="16.5">
      <c r="A226" s="65"/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</row>
    <row r="227" spans="1:26" ht="16.5">
      <c r="A227" s="65"/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</row>
    <row r="228" spans="1:26" ht="16.5">
      <c r="A228" s="65"/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</row>
    <row r="229" spans="1:26" ht="16.5">
      <c r="A229" s="65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</row>
    <row r="230" spans="1:26" ht="16.5">
      <c r="A230" s="65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</row>
    <row r="231" spans="1:26" ht="16.5">
      <c r="A231" s="65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</row>
    <row r="232" spans="1:26" ht="16.5">
      <c r="A232" s="65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</row>
    <row r="233" spans="1:26" ht="16.5">
      <c r="A233" s="65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</row>
    <row r="234" spans="1:26" ht="16.5">
      <c r="A234" s="65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</row>
    <row r="235" spans="1:26" ht="16.5">
      <c r="A235" s="65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</row>
    <row r="236" spans="1:26" ht="16.5">
      <c r="A236" s="65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</row>
    <row r="237" spans="1:26" ht="16.5">
      <c r="A237" s="65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</row>
    <row r="238" spans="1:26" ht="16.5">
      <c r="A238" s="65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</row>
    <row r="239" spans="1:26" ht="16.5">
      <c r="A239" s="65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</row>
    <row r="240" spans="1:26" ht="16.5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</row>
    <row r="241" spans="1:26" ht="16.5">
      <c r="A241" s="65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</row>
    <row r="242" spans="1:26" ht="16.5">
      <c r="A242" s="65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</row>
    <row r="243" spans="1:26" ht="16.5">
      <c r="A243" s="65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</row>
    <row r="244" spans="1:26" ht="16.5">
      <c r="A244" s="65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</row>
    <row r="245" spans="1:26" ht="16.5">
      <c r="A245" s="65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</row>
    <row r="246" spans="1:26" ht="16.5">
      <c r="A246" s="65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</row>
    <row r="247" spans="1:26" ht="16.5">
      <c r="A247" s="65"/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</row>
    <row r="248" spans="1:26" ht="16.5">
      <c r="A248" s="65"/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</row>
    <row r="249" spans="1:26" ht="16.5">
      <c r="A249" s="65"/>
      <c r="B249" s="65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</row>
    <row r="250" spans="1:26" ht="16.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</row>
    <row r="251" spans="1:26" ht="16.5">
      <c r="A251" s="65"/>
      <c r="B251" s="65"/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</row>
    <row r="252" spans="1:26" ht="16.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</row>
    <row r="253" spans="1:26" ht="16.5">
      <c r="A253" s="65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</row>
    <row r="254" spans="1:26" ht="16.5">
      <c r="A254" s="65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</row>
    <row r="255" spans="1:26" ht="16.5">
      <c r="A255" s="65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</row>
    <row r="256" spans="1:26" ht="16.5">
      <c r="A256" s="65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</row>
    <row r="257" spans="1:26" ht="16.5">
      <c r="A257" s="65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</row>
    <row r="258" spans="1:26" ht="16.5">
      <c r="A258" s="65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</row>
    <row r="259" spans="1:26" ht="16.5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</row>
    <row r="260" spans="1:26" ht="16.5">
      <c r="A260" s="65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</row>
    <row r="261" spans="1:26" ht="16.5">
      <c r="A261" s="65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</row>
    <row r="262" spans="1:26" ht="16.5">
      <c r="A262" s="65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</row>
    <row r="263" spans="1:26" ht="16.5">
      <c r="A263" s="65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</row>
    <row r="264" spans="1:26" ht="16.5">
      <c r="A264" s="65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</row>
    <row r="265" spans="1:26" ht="16.5">
      <c r="A265" s="65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</row>
    <row r="266" spans="1:26" ht="16.5">
      <c r="A266" s="65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</row>
    <row r="267" spans="1:26" ht="16.5">
      <c r="A267" s="65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</row>
    <row r="268" spans="1:26" ht="16.5">
      <c r="A268" s="65"/>
      <c r="B268" s="65"/>
      <c r="C268" s="65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</row>
    <row r="269" spans="1:26" ht="16.5">
      <c r="A269" s="65"/>
      <c r="B269" s="65"/>
      <c r="C269" s="65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</row>
    <row r="270" spans="1:26" ht="16.5">
      <c r="A270" s="65"/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</row>
    <row r="271" spans="1:26" ht="16.5">
      <c r="A271" s="65"/>
      <c r="B271" s="65"/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</row>
    <row r="272" spans="1:26" ht="16.5">
      <c r="A272" s="65"/>
      <c r="B272" s="65"/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</row>
    <row r="273" spans="1:26" ht="16.5">
      <c r="A273" s="65"/>
      <c r="B273" s="65"/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</row>
    <row r="274" spans="1:26" ht="16.5">
      <c r="A274" s="65"/>
      <c r="B274" s="65"/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</row>
    <row r="275" spans="1:26" ht="16.5">
      <c r="A275" s="65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</row>
    <row r="276" spans="1:26" ht="16.5">
      <c r="A276" s="65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</row>
    <row r="277" spans="1:26" ht="16.5">
      <c r="A277" s="65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</row>
    <row r="278" spans="1:26" ht="16.5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</row>
    <row r="279" spans="1:26" ht="16.5">
      <c r="A279" s="65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</row>
    <row r="280" spans="1:26" ht="16.5">
      <c r="A280" s="65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</row>
    <row r="281" spans="1:26" ht="16.5">
      <c r="A281" s="65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</row>
    <row r="282" spans="1:26" ht="16.5">
      <c r="A282" s="65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</row>
    <row r="283" spans="1:26" ht="16.5">
      <c r="A283" s="65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</row>
    <row r="284" spans="1:26" ht="16.5">
      <c r="A284" s="65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</row>
    <row r="285" spans="1:26" ht="16.5">
      <c r="A285" s="65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</row>
    <row r="286" spans="1:26" ht="16.5">
      <c r="A286" s="65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</row>
    <row r="287" spans="1:26" ht="16.5">
      <c r="A287" s="65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</row>
    <row r="288" spans="1:26" ht="16.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</row>
    <row r="289" spans="1:26" ht="16.5">
      <c r="A289" s="65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</row>
    <row r="290" spans="1:26" ht="16.5">
      <c r="A290" s="65"/>
      <c r="B290" s="65"/>
      <c r="C290" s="65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</row>
    <row r="291" spans="1:26" ht="16.5">
      <c r="A291" s="65"/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</row>
    <row r="292" spans="1:26" ht="16.5">
      <c r="A292" s="65"/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</row>
    <row r="293" spans="1:26" ht="16.5">
      <c r="A293" s="65"/>
      <c r="B293" s="65"/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</row>
    <row r="294" spans="1:26" ht="16.5">
      <c r="A294" s="65"/>
      <c r="B294" s="65"/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</row>
    <row r="295" spans="1:26" ht="16.5">
      <c r="A295" s="65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</row>
    <row r="296" spans="1:26" ht="16.5">
      <c r="A296" s="65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</row>
    <row r="297" spans="1:26" ht="16.5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</row>
    <row r="298" spans="1:26" ht="16.5">
      <c r="A298" s="65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</row>
    <row r="299" spans="1:26" ht="16.5">
      <c r="A299" s="65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</row>
    <row r="300" spans="1:26" ht="16.5">
      <c r="A300" s="65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</row>
    <row r="301" spans="1:26" ht="16.5">
      <c r="A301" s="65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</row>
    <row r="302" spans="1:26" ht="16.5">
      <c r="A302" s="65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</row>
    <row r="303" spans="1:26" ht="16.5">
      <c r="A303" s="65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</row>
    <row r="304" spans="1:26" ht="16.5">
      <c r="A304" s="65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</row>
    <row r="305" spans="1:26" ht="16.5">
      <c r="A305" s="65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</row>
    <row r="306" spans="1:26" ht="16.5">
      <c r="A306" s="65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</row>
    <row r="307" spans="1:26" ht="16.5">
      <c r="A307" s="65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</row>
    <row r="308" spans="1:26" ht="16.5">
      <c r="A308" s="65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</row>
    <row r="309" spans="1:26" ht="16.5">
      <c r="A309" s="65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</row>
    <row r="310" spans="1:26" ht="16.5">
      <c r="A310" s="65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</row>
    <row r="311" spans="1:26" ht="16.5">
      <c r="A311" s="65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</row>
    <row r="312" spans="1:26" ht="16.5">
      <c r="A312" s="65"/>
      <c r="B312" s="65"/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</row>
    <row r="313" spans="1:26" ht="16.5">
      <c r="A313" s="65"/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</row>
    <row r="314" spans="1:26" ht="16.5">
      <c r="A314" s="65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</row>
    <row r="315" spans="1:26" ht="16.5">
      <c r="A315" s="65"/>
      <c r="B315" s="65"/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</row>
    <row r="316" spans="1:26" ht="16.5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</row>
    <row r="317" spans="1:26" ht="16.5">
      <c r="A317" s="65"/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</row>
    <row r="318" spans="1:26" ht="16.5">
      <c r="A318" s="65"/>
      <c r="B318" s="65"/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</row>
    <row r="319" spans="1:26" ht="16.5">
      <c r="A319" s="65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</row>
    <row r="320" spans="1:26" ht="16.5">
      <c r="A320" s="65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</row>
    <row r="321" spans="1:26" ht="16.5">
      <c r="A321" s="65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</row>
    <row r="322" spans="1:26" ht="16.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</row>
    <row r="323" spans="1:26" ht="16.5">
      <c r="A323" s="65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</row>
    <row r="324" spans="1:26" ht="16.5">
      <c r="A324" s="65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</row>
    <row r="325" spans="1:26" ht="16.5">
      <c r="A325" s="65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</row>
    <row r="326" spans="1:26" ht="16.5">
      <c r="A326" s="65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</row>
    <row r="327" spans="1:26" ht="16.5">
      <c r="A327" s="65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</row>
    <row r="328" spans="1:26" ht="16.5">
      <c r="A328" s="65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</row>
    <row r="329" spans="1:26" ht="16.5">
      <c r="A329" s="65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</row>
    <row r="330" spans="1:26" ht="16.5">
      <c r="A330" s="65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</row>
    <row r="331" spans="1:26" ht="16.5">
      <c r="A331" s="65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</row>
    <row r="332" spans="1:26" ht="16.5">
      <c r="A332" s="65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</row>
    <row r="333" spans="1:26" ht="16.5">
      <c r="A333" s="65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</row>
    <row r="334" spans="1:26" ht="16.5">
      <c r="A334" s="65"/>
      <c r="B334" s="65"/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</row>
    <row r="335" spans="1:26" ht="16.5">
      <c r="A335" s="65"/>
      <c r="B335" s="65"/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</row>
    <row r="336" spans="1:26" ht="16.5">
      <c r="A336" s="65"/>
      <c r="B336" s="65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</row>
    <row r="337" spans="1:26" ht="16.5">
      <c r="A337" s="65"/>
      <c r="B337" s="65"/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</row>
    <row r="338" spans="1:26" ht="16.5">
      <c r="A338" s="65"/>
      <c r="B338" s="65"/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</row>
    <row r="339" spans="1:26" ht="16.5">
      <c r="A339" s="65"/>
      <c r="B339" s="65"/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</row>
    <row r="340" spans="1:26" ht="16.5">
      <c r="A340" s="65"/>
      <c r="B340" s="65"/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</row>
    <row r="341" spans="1:26" ht="16.5">
      <c r="A341" s="65"/>
      <c r="B341" s="65"/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</row>
    <row r="342" spans="1:26" ht="16.5">
      <c r="A342" s="65"/>
      <c r="B342" s="65"/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</row>
    <row r="343" spans="1:26" ht="16.5">
      <c r="A343" s="65"/>
      <c r="B343" s="65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</row>
    <row r="344" spans="1:26" ht="16.5">
      <c r="A344" s="65"/>
      <c r="B344" s="65"/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</row>
    <row r="345" spans="1:26" ht="16.5">
      <c r="A345" s="65"/>
      <c r="B345" s="65"/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</row>
    <row r="346" spans="1:26" ht="16.5">
      <c r="A346" s="65"/>
      <c r="B346" s="65"/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</row>
    <row r="347" spans="1:26" ht="16.5">
      <c r="A347" s="65"/>
      <c r="B347" s="65"/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</row>
    <row r="348" spans="1:26" ht="16.5">
      <c r="A348" s="65"/>
      <c r="B348" s="65"/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</row>
    <row r="349" spans="1:26" ht="16.5">
      <c r="A349" s="65"/>
      <c r="B349" s="65"/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</row>
    <row r="350" spans="1:26" ht="16.5">
      <c r="A350" s="65"/>
      <c r="B350" s="65"/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</row>
    <row r="351" spans="1:26" ht="16.5">
      <c r="A351" s="65"/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</row>
    <row r="352" spans="1:26" ht="16.5">
      <c r="A352" s="65"/>
      <c r="B352" s="65"/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</row>
    <row r="353" spans="1:26" ht="16.5">
      <c r="A353" s="65"/>
      <c r="B353" s="65"/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</row>
    <row r="354" spans="1:26" ht="16.5">
      <c r="A354" s="65"/>
      <c r="B354" s="65"/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</row>
    <row r="355" spans="1:26" ht="16.5">
      <c r="A355" s="65"/>
      <c r="B355" s="65"/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</row>
    <row r="356" spans="1:26" ht="16.5">
      <c r="A356" s="65"/>
      <c r="B356" s="65"/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</row>
    <row r="357" spans="1:26" ht="16.5">
      <c r="A357" s="65"/>
      <c r="B357" s="65"/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</row>
    <row r="358" spans="1:26" ht="16.5">
      <c r="A358" s="65"/>
      <c r="B358" s="65"/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</row>
    <row r="359" spans="1:26" ht="16.5">
      <c r="A359" s="65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</row>
    <row r="360" spans="1:26" ht="16.5">
      <c r="A360" s="65"/>
      <c r="B360" s="65"/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</row>
    <row r="361" spans="1:26" ht="16.5">
      <c r="A361" s="65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</row>
    <row r="362" spans="1:26" ht="16.5">
      <c r="A362" s="65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</row>
    <row r="363" spans="1:26" ht="16.5">
      <c r="A363" s="65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</row>
    <row r="364" spans="1:26" ht="16.5">
      <c r="A364" s="65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</row>
    <row r="365" spans="1:26" ht="16.5">
      <c r="A365" s="65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</row>
    <row r="366" spans="1:26" ht="16.5">
      <c r="A366" s="65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</row>
    <row r="367" spans="1:26" ht="16.5">
      <c r="A367" s="65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</row>
    <row r="368" spans="1:26" ht="16.5">
      <c r="A368" s="65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</row>
    <row r="369" spans="1:26" ht="16.5">
      <c r="A369" s="65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</row>
    <row r="370" spans="1:26" ht="16.5">
      <c r="A370" s="65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</row>
    <row r="371" spans="1:26" ht="16.5">
      <c r="A371" s="65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</row>
    <row r="372" spans="1:26" ht="16.5">
      <c r="A372" s="65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</row>
    <row r="373" spans="1:26" ht="16.5">
      <c r="A373" s="65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</row>
    <row r="374" spans="1:26" ht="16.5">
      <c r="A374" s="65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</row>
    <row r="375" spans="1:26" ht="16.5">
      <c r="A375" s="65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</row>
    <row r="376" spans="1:26" ht="16.5">
      <c r="A376" s="65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</row>
    <row r="377" spans="1:26" ht="16.5">
      <c r="A377" s="65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</row>
    <row r="378" spans="1:26" ht="16.5">
      <c r="A378" s="65"/>
      <c r="B378" s="65"/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</row>
    <row r="379" spans="1:26" ht="16.5">
      <c r="A379" s="65"/>
      <c r="B379" s="65"/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</row>
    <row r="380" spans="1:26" ht="16.5">
      <c r="A380" s="65"/>
      <c r="B380" s="65"/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</row>
    <row r="381" spans="1:26" ht="16.5">
      <c r="A381" s="65"/>
      <c r="B381" s="65"/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</row>
    <row r="382" spans="1:26" ht="16.5">
      <c r="A382" s="65"/>
      <c r="B382" s="65"/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</row>
    <row r="383" spans="1:26" ht="16.5">
      <c r="A383" s="65"/>
      <c r="B383" s="65"/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</row>
    <row r="384" spans="1:26" ht="16.5">
      <c r="A384" s="65"/>
      <c r="B384" s="65"/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</row>
    <row r="385" spans="1:26" ht="16.5">
      <c r="A385" s="65"/>
      <c r="B385" s="65"/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</row>
    <row r="386" spans="1:26" ht="16.5">
      <c r="A386" s="65"/>
      <c r="B386" s="65"/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</row>
    <row r="387" spans="1:26" ht="16.5">
      <c r="A387" s="65"/>
      <c r="B387" s="65"/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</row>
    <row r="388" spans="1:26" ht="16.5">
      <c r="A388" s="65"/>
      <c r="B388" s="65"/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</row>
    <row r="389" spans="1:26" ht="16.5">
      <c r="A389" s="65"/>
      <c r="B389" s="65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</row>
    <row r="390" spans="1:26" ht="16.5">
      <c r="A390" s="65"/>
      <c r="B390" s="65"/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</row>
    <row r="391" spans="1:26" ht="16.5">
      <c r="A391" s="65"/>
      <c r="B391" s="65"/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</row>
    <row r="392" spans="1:26" ht="16.5">
      <c r="A392" s="65"/>
      <c r="B392" s="65"/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</row>
    <row r="393" spans="1:26" ht="16.5">
      <c r="A393" s="65"/>
      <c r="B393" s="65"/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</row>
    <row r="394" spans="1:26" ht="16.5">
      <c r="A394" s="65"/>
      <c r="B394" s="65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</row>
    <row r="395" spans="1:26" ht="16.5">
      <c r="A395" s="65"/>
      <c r="B395" s="65"/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</row>
    <row r="396" spans="1:26" ht="16.5">
      <c r="A396" s="65"/>
      <c r="B396" s="65"/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</row>
    <row r="397" spans="1:26" ht="16.5">
      <c r="A397" s="65"/>
      <c r="B397" s="65"/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</row>
    <row r="398" spans="1:26" ht="16.5">
      <c r="A398" s="65"/>
      <c r="B398" s="65"/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</row>
    <row r="399" spans="1:26" ht="16.5">
      <c r="A399" s="65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</row>
    <row r="400" spans="1:26" ht="16.5">
      <c r="A400" s="65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</row>
    <row r="401" spans="1:26" ht="16.5">
      <c r="A401" s="65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</row>
    <row r="402" spans="1:26" ht="16.5">
      <c r="A402" s="65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</row>
    <row r="403" spans="1:26" ht="16.5">
      <c r="A403" s="65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</row>
    <row r="404" spans="1:26" ht="16.5">
      <c r="A404" s="65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</row>
    <row r="405" spans="1:26" ht="16.5">
      <c r="A405" s="65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</row>
    <row r="406" spans="1:26" ht="16.5">
      <c r="A406" s="65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</row>
    <row r="407" spans="1:26" ht="16.5">
      <c r="A407" s="65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</row>
    <row r="408" spans="1:26" ht="16.5">
      <c r="A408" s="65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</row>
    <row r="409" spans="1:26" ht="16.5">
      <c r="A409" s="65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</row>
    <row r="410" spans="1:26" ht="16.5">
      <c r="A410" s="65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</row>
    <row r="411" spans="1:26" ht="16.5">
      <c r="A411" s="65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</row>
    <row r="412" spans="1:26" ht="16.5">
      <c r="A412" s="65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</row>
    <row r="413" spans="1:26" ht="16.5">
      <c r="A413" s="65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</row>
    <row r="414" spans="1:26" ht="16.5">
      <c r="A414" s="65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</row>
    <row r="415" spans="1:26" ht="16.5">
      <c r="A415" s="65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</row>
    <row r="416" spans="1:26" ht="16.5">
      <c r="A416" s="65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</row>
    <row r="417" spans="1:26" ht="16.5">
      <c r="A417" s="65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</row>
    <row r="418" spans="1:26" ht="16.5">
      <c r="A418" s="65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</row>
    <row r="419" spans="1:26" ht="16.5">
      <c r="A419" s="65"/>
      <c r="B419" s="65"/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</row>
    <row r="420" spans="1:26" ht="16.5">
      <c r="A420" s="65"/>
      <c r="B420" s="65"/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</row>
    <row r="421" spans="1:26" ht="16.5">
      <c r="A421" s="65"/>
      <c r="B421" s="65"/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</row>
    <row r="422" spans="1:26" ht="16.5">
      <c r="A422" s="65"/>
      <c r="B422" s="65"/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</row>
    <row r="423" spans="1:26" ht="16.5">
      <c r="A423" s="65"/>
      <c r="B423" s="65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</row>
    <row r="424" spans="1:26" ht="16.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</row>
    <row r="425" spans="1:26" ht="16.5">
      <c r="A425" s="65"/>
      <c r="B425" s="65"/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</row>
    <row r="426" spans="1:26" ht="16.5">
      <c r="A426" s="65"/>
      <c r="B426" s="65"/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</row>
    <row r="427" spans="1:26" ht="16.5">
      <c r="A427" s="65"/>
      <c r="B427" s="65"/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</row>
    <row r="428" spans="1:26" ht="16.5">
      <c r="A428" s="65"/>
      <c r="B428" s="65"/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</row>
    <row r="429" spans="1:26" ht="16.5">
      <c r="A429" s="65"/>
      <c r="B429" s="65"/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</row>
    <row r="430" spans="1:26" ht="16.5">
      <c r="A430" s="65"/>
      <c r="B430" s="65"/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</row>
    <row r="431" spans="1:26" ht="16.5">
      <c r="A431" s="65"/>
      <c r="B431" s="65"/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</row>
    <row r="432" spans="1:26" ht="16.5">
      <c r="A432" s="65"/>
      <c r="B432" s="65"/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</row>
    <row r="433" spans="1:26" ht="16.5">
      <c r="A433" s="65"/>
      <c r="B433" s="65"/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</row>
    <row r="434" spans="1:26" ht="16.5">
      <c r="A434" s="65"/>
      <c r="B434" s="65"/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</row>
    <row r="435" spans="1:26" ht="16.5">
      <c r="A435" s="65"/>
      <c r="B435" s="65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</row>
    <row r="436" spans="1:26" ht="16.5">
      <c r="A436" s="65"/>
      <c r="B436" s="65"/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</row>
    <row r="437" spans="1:26" ht="16.5">
      <c r="A437" s="65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</row>
    <row r="438" spans="1:26" ht="16.5">
      <c r="A438" s="65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</row>
    <row r="439" spans="1:26" ht="16.5">
      <c r="A439" s="65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</row>
    <row r="440" spans="1:26" ht="16.5">
      <c r="A440" s="65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</row>
    <row r="441" spans="1:26" ht="16.5">
      <c r="A441" s="65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</row>
    <row r="442" spans="1:26" ht="16.5">
      <c r="A442" s="65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</row>
    <row r="443" spans="1:26" ht="16.5">
      <c r="A443" s="65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</row>
    <row r="444" spans="1:26" ht="16.5">
      <c r="A444" s="65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</row>
    <row r="445" spans="1:26" ht="16.5">
      <c r="A445" s="65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</row>
    <row r="446" spans="1:26" ht="16.5">
      <c r="A446" s="65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</row>
    <row r="447" spans="1:26" ht="16.5">
      <c r="A447" s="65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</row>
    <row r="448" spans="1:26" ht="16.5">
      <c r="A448" s="65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</row>
    <row r="449" spans="1:26" ht="16.5">
      <c r="A449" s="65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</row>
    <row r="450" spans="1:26" ht="16.5">
      <c r="A450" s="65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</row>
    <row r="451" spans="1:26" ht="16.5">
      <c r="A451" s="65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</row>
    <row r="452" spans="1:26" ht="16.5">
      <c r="A452" s="65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</row>
    <row r="453" spans="1:26" ht="16.5">
      <c r="A453" s="65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</row>
    <row r="454" spans="1:26" ht="16.5">
      <c r="A454" s="65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</row>
    <row r="455" spans="1:26" ht="16.5">
      <c r="A455" s="65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</row>
    <row r="456" spans="1:26" ht="16.5">
      <c r="A456" s="65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</row>
    <row r="457" spans="1:26" ht="16.5">
      <c r="A457" s="65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</row>
    <row r="458" spans="1:26" ht="16.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</row>
    <row r="459" spans="1:26" ht="16.5">
      <c r="A459" s="65"/>
      <c r="B459" s="65"/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</row>
    <row r="460" spans="1:26" ht="16.5">
      <c r="A460" s="65"/>
      <c r="B460" s="65"/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</row>
    <row r="461" spans="1:26" ht="16.5">
      <c r="A461" s="65"/>
      <c r="B461" s="65"/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</row>
    <row r="462" spans="1:26" ht="16.5">
      <c r="A462" s="65"/>
      <c r="B462" s="65"/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</row>
    <row r="463" spans="1:26" ht="16.5">
      <c r="A463" s="65"/>
      <c r="B463" s="65"/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</row>
    <row r="464" spans="1:26" ht="16.5">
      <c r="A464" s="65"/>
      <c r="B464" s="65"/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</row>
    <row r="465" spans="1:26" ht="16.5">
      <c r="A465" s="65"/>
      <c r="B465" s="65"/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</row>
    <row r="466" spans="1:26" ht="16.5">
      <c r="A466" s="65"/>
      <c r="B466" s="65"/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</row>
    <row r="467" spans="1:26" ht="16.5">
      <c r="A467" s="65"/>
      <c r="B467" s="65"/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</row>
    <row r="468" spans="1:26" ht="16.5">
      <c r="A468" s="65"/>
      <c r="B468" s="65"/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</row>
    <row r="469" spans="1:26" ht="16.5">
      <c r="A469" s="65"/>
      <c r="B469" s="65"/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</row>
    <row r="470" spans="1:26" ht="16.5">
      <c r="A470" s="65"/>
      <c r="B470" s="65"/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</row>
    <row r="471" spans="1:26" ht="16.5">
      <c r="A471" s="65"/>
      <c r="B471" s="65"/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</row>
    <row r="472" spans="1:26" ht="16.5">
      <c r="A472" s="65"/>
      <c r="B472" s="65"/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</row>
    <row r="473" spans="1:26" ht="16.5">
      <c r="A473" s="65"/>
      <c r="B473" s="65"/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</row>
    <row r="474" spans="1:26" ht="16.5">
      <c r="A474" s="65"/>
      <c r="B474" s="65"/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</row>
    <row r="475" spans="1:26" ht="16.5">
      <c r="A475" s="65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</row>
    <row r="476" spans="1:26" ht="16.5">
      <c r="A476" s="65"/>
      <c r="B476" s="65"/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</row>
    <row r="477" spans="1:26" ht="16.5">
      <c r="A477" s="65"/>
      <c r="B477" s="65"/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</row>
    <row r="478" spans="1:26" ht="16.5">
      <c r="A478" s="65"/>
      <c r="B478" s="65"/>
      <c r="C478" s="65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</row>
    <row r="479" spans="1:26" ht="16.5">
      <c r="A479" s="65"/>
      <c r="B479" s="65"/>
      <c r="C479" s="65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</row>
    <row r="480" spans="1:26" ht="16.5">
      <c r="A480" s="65"/>
      <c r="B480" s="65"/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</row>
    <row r="481" spans="1:26" ht="16.5">
      <c r="A481" s="65"/>
      <c r="B481" s="65"/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</row>
    <row r="482" spans="1:26" ht="16.5">
      <c r="A482" s="65"/>
      <c r="B482" s="65"/>
      <c r="C482" s="65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</row>
    <row r="483" spans="1:26" ht="16.5">
      <c r="A483" s="65"/>
      <c r="B483" s="65"/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</row>
    <row r="484" spans="1:26" ht="16.5">
      <c r="A484" s="65"/>
      <c r="B484" s="65"/>
      <c r="C484" s="65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</row>
    <row r="485" spans="1:26" ht="16.5">
      <c r="A485" s="65"/>
      <c r="B485" s="65"/>
      <c r="C485" s="65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</row>
    <row r="486" spans="1:26" ht="16.5">
      <c r="A486" s="65"/>
      <c r="B486" s="65"/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</row>
    <row r="487" spans="1:26" ht="16.5">
      <c r="A487" s="65"/>
      <c r="B487" s="65"/>
      <c r="C487" s="65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</row>
    <row r="488" spans="1:26" ht="16.5">
      <c r="A488" s="65"/>
      <c r="B488" s="65"/>
      <c r="C488" s="65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</row>
    <row r="489" spans="1:26" ht="16.5">
      <c r="A489" s="65"/>
      <c r="B489" s="65"/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</row>
    <row r="490" spans="1:26" ht="16.5">
      <c r="A490" s="65"/>
      <c r="B490" s="65"/>
      <c r="C490" s="65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</row>
    <row r="491" spans="1:26" ht="16.5">
      <c r="A491" s="65"/>
      <c r="B491" s="65"/>
      <c r="C491" s="65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</row>
    <row r="492" spans="1:26" ht="16.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</row>
    <row r="493" spans="1:26" ht="16.5">
      <c r="A493" s="65"/>
      <c r="B493" s="65"/>
      <c r="C493" s="65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</row>
    <row r="494" spans="1:26" ht="16.5">
      <c r="A494" s="65"/>
      <c r="B494" s="65"/>
      <c r="C494" s="65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</row>
    <row r="495" spans="1:26" ht="16.5">
      <c r="A495" s="65"/>
      <c r="B495" s="65"/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</row>
    <row r="496" spans="1:26" ht="16.5">
      <c r="A496" s="65"/>
      <c r="B496" s="65"/>
      <c r="C496" s="65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</row>
    <row r="497" spans="1:26" ht="16.5">
      <c r="A497" s="65"/>
      <c r="B497" s="65"/>
      <c r="C497" s="65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</row>
    <row r="498" spans="1:26" ht="16.5">
      <c r="A498" s="65"/>
      <c r="B498" s="65"/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</row>
    <row r="499" spans="1:26" ht="16.5">
      <c r="A499" s="65"/>
      <c r="B499" s="65"/>
      <c r="C499" s="65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</row>
    <row r="500" spans="1:26" ht="16.5">
      <c r="A500" s="65"/>
      <c r="B500" s="65"/>
      <c r="C500" s="65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</row>
    <row r="501" spans="1:26" ht="16.5">
      <c r="A501" s="65"/>
      <c r="B501" s="65"/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</row>
    <row r="502" spans="1:26" ht="16.5">
      <c r="A502" s="65"/>
      <c r="B502" s="65"/>
      <c r="C502" s="65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</row>
    <row r="503" spans="1:26" ht="16.5">
      <c r="A503" s="65"/>
      <c r="B503" s="65"/>
      <c r="C503" s="65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</row>
    <row r="504" spans="1:26" ht="16.5">
      <c r="A504" s="65"/>
      <c r="B504" s="65"/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</row>
    <row r="505" spans="1:26" ht="16.5">
      <c r="A505" s="65"/>
      <c r="B505" s="65"/>
      <c r="C505" s="65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</row>
    <row r="506" spans="1:26" ht="16.5">
      <c r="A506" s="65"/>
      <c r="B506" s="65"/>
      <c r="C506" s="65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</row>
    <row r="507" spans="1:26" ht="16.5">
      <c r="A507" s="65"/>
      <c r="B507" s="65"/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</row>
    <row r="508" spans="1:26" ht="16.5">
      <c r="A508" s="65"/>
      <c r="B508" s="65"/>
      <c r="C508" s="65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</row>
    <row r="509" spans="1:26" ht="16.5">
      <c r="A509" s="65"/>
      <c r="B509" s="65"/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</row>
    <row r="510" spans="1:26" ht="16.5">
      <c r="A510" s="65"/>
      <c r="B510" s="65"/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</row>
    <row r="511" spans="1:26" ht="16.5">
      <c r="A511" s="65"/>
      <c r="B511" s="65"/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</row>
    <row r="512" spans="1:26" ht="16.5">
      <c r="A512" s="65"/>
      <c r="B512" s="65"/>
      <c r="C512" s="65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</row>
    <row r="513" spans="1:26" ht="16.5">
      <c r="A513" s="65"/>
      <c r="B513" s="65"/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</row>
    <row r="514" spans="1:26" ht="16.5">
      <c r="A514" s="65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</row>
    <row r="515" spans="1:26" ht="16.5">
      <c r="A515" s="65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</row>
    <row r="516" spans="1:26" ht="16.5">
      <c r="A516" s="65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</row>
    <row r="517" spans="1:26" ht="16.5">
      <c r="A517" s="65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</row>
    <row r="518" spans="1:26" ht="16.5">
      <c r="A518" s="65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</row>
    <row r="519" spans="1:26" ht="16.5">
      <c r="A519" s="65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</row>
    <row r="520" spans="1:26" ht="16.5">
      <c r="A520" s="65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</row>
    <row r="521" spans="1:26" ht="16.5">
      <c r="A521" s="65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</row>
    <row r="522" spans="1:26" ht="16.5">
      <c r="A522" s="65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</row>
    <row r="523" spans="1:26" ht="16.5">
      <c r="A523" s="65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</row>
    <row r="524" spans="1:26" ht="16.5">
      <c r="A524" s="65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</row>
    <row r="525" spans="1:26" ht="16.5">
      <c r="A525" s="65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</row>
    <row r="526" spans="1:26" ht="16.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</row>
    <row r="527" spans="1:26" ht="16.5">
      <c r="A527" s="65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</row>
    <row r="528" spans="1:26" ht="16.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</row>
    <row r="529" spans="1:26" ht="16.5">
      <c r="A529" s="65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</row>
    <row r="530" spans="1:26" ht="16.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</row>
    <row r="531" spans="1:26" ht="16.5">
      <c r="A531" s="65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</row>
    <row r="532" spans="1:26" ht="16.5">
      <c r="A532" s="65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</row>
    <row r="533" spans="1:26" ht="16.5">
      <c r="A533" s="65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</row>
    <row r="534" spans="1:26" ht="16.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</row>
    <row r="535" spans="1:26" ht="16.5">
      <c r="A535" s="65"/>
      <c r="B535" s="65"/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</row>
    <row r="536" spans="1:26" ht="16.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</row>
    <row r="537" spans="1:26" ht="16.5">
      <c r="A537" s="65"/>
      <c r="B537" s="65"/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</row>
    <row r="538" spans="1:26" ht="16.5">
      <c r="A538" s="65"/>
      <c r="B538" s="65"/>
      <c r="C538" s="65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</row>
    <row r="539" spans="1:26" ht="16.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</row>
    <row r="540" spans="1:26" ht="16.5">
      <c r="A540" s="65"/>
      <c r="B540" s="65"/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</row>
    <row r="541" spans="1:26" ht="16.5">
      <c r="A541" s="65"/>
      <c r="B541" s="65"/>
      <c r="C541" s="65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</row>
    <row r="542" spans="1:26" ht="16.5">
      <c r="A542" s="65"/>
      <c r="B542" s="65"/>
      <c r="C542" s="65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</row>
    <row r="543" spans="1:26" ht="16.5">
      <c r="A543" s="65"/>
      <c r="B543" s="65"/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</row>
    <row r="544" spans="1:26" ht="16.5">
      <c r="A544" s="65"/>
      <c r="B544" s="65"/>
      <c r="C544" s="65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</row>
    <row r="545" spans="1:26" ht="16.5">
      <c r="A545" s="65"/>
      <c r="B545" s="65"/>
      <c r="C545" s="65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</row>
    <row r="546" spans="1:26" ht="16.5">
      <c r="A546" s="65"/>
      <c r="B546" s="65"/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</row>
    <row r="547" spans="1:26" ht="16.5">
      <c r="A547" s="65"/>
      <c r="B547" s="65"/>
      <c r="C547" s="65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</row>
    <row r="548" spans="1:26" ht="16.5">
      <c r="A548" s="65"/>
      <c r="B548" s="65"/>
      <c r="C548" s="65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</row>
    <row r="549" spans="1:26" ht="16.5">
      <c r="A549" s="65"/>
      <c r="B549" s="65"/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</row>
    <row r="550" spans="1:26" ht="16.5">
      <c r="A550" s="65"/>
      <c r="B550" s="65"/>
      <c r="C550" s="65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</row>
    <row r="551" spans="1:26" ht="16.5">
      <c r="A551" s="65"/>
      <c r="B551" s="65"/>
      <c r="C551" s="65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</row>
    <row r="552" spans="1:26" ht="16.5">
      <c r="A552" s="65"/>
      <c r="B552" s="65"/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</row>
    <row r="553" spans="1:26" ht="16.5">
      <c r="A553" s="65"/>
      <c r="B553" s="65"/>
      <c r="C553" s="65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</row>
    <row r="554" spans="1:26" ht="16.5">
      <c r="A554" s="65"/>
      <c r="B554" s="65"/>
      <c r="C554" s="65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</row>
    <row r="555" spans="1:26" ht="16.5">
      <c r="A555" s="65"/>
      <c r="B555" s="65"/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</row>
    <row r="556" spans="1:26" ht="16.5">
      <c r="A556" s="65"/>
      <c r="B556" s="65"/>
      <c r="C556" s="65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</row>
    <row r="557" spans="1:26" ht="16.5">
      <c r="A557" s="65"/>
      <c r="B557" s="65"/>
      <c r="C557" s="65"/>
      <c r="D557" s="65"/>
      <c r="E557" s="65"/>
      <c r="F557" s="65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</row>
    <row r="558" spans="1:26" ht="16.5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</row>
    <row r="559" spans="1:26" ht="16.5">
      <c r="A559" s="65"/>
      <c r="B559" s="65"/>
      <c r="C559" s="65"/>
      <c r="D559" s="65"/>
      <c r="E559" s="65"/>
      <c r="F559" s="65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</row>
    <row r="560" spans="1:26" ht="16.5">
      <c r="A560" s="65"/>
      <c r="B560" s="65"/>
      <c r="C560" s="65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</row>
    <row r="561" spans="1:26" ht="16.5">
      <c r="A561" s="65"/>
      <c r="B561" s="65"/>
      <c r="C561" s="65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</row>
    <row r="562" spans="1:26" ht="16.5">
      <c r="A562" s="65"/>
      <c r="B562" s="65"/>
      <c r="C562" s="65"/>
      <c r="D562" s="65"/>
      <c r="E562" s="65"/>
      <c r="F562" s="65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</row>
    <row r="563" spans="1:26" ht="16.5">
      <c r="A563" s="65"/>
      <c r="B563" s="65"/>
      <c r="C563" s="65"/>
      <c r="D563" s="65"/>
      <c r="E563" s="65"/>
      <c r="F563" s="65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</row>
    <row r="564" spans="1:26" ht="16.5">
      <c r="A564" s="65"/>
      <c r="B564" s="65"/>
      <c r="C564" s="65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</row>
    <row r="565" spans="1:26" ht="16.5">
      <c r="A565" s="65"/>
      <c r="B565" s="65"/>
      <c r="C565" s="65"/>
      <c r="D565" s="65"/>
      <c r="E565" s="65"/>
      <c r="F565" s="65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</row>
    <row r="566" spans="1:26" ht="16.5">
      <c r="A566" s="65"/>
      <c r="B566" s="65"/>
      <c r="C566" s="65"/>
      <c r="D566" s="65"/>
      <c r="E566" s="65"/>
      <c r="F566" s="65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</row>
    <row r="567" spans="1:26" ht="16.5">
      <c r="A567" s="65"/>
      <c r="B567" s="65"/>
      <c r="C567" s="65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</row>
    <row r="568" spans="1:26" ht="16.5">
      <c r="A568" s="65"/>
      <c r="B568" s="65"/>
      <c r="C568" s="65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</row>
    <row r="569" spans="1:26" ht="16.5">
      <c r="A569" s="65"/>
      <c r="B569" s="65"/>
      <c r="C569" s="65"/>
      <c r="D569" s="65"/>
      <c r="E569" s="65"/>
      <c r="F569" s="65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</row>
    <row r="570" spans="1:26" ht="16.5">
      <c r="A570" s="65"/>
      <c r="B570" s="65"/>
      <c r="C570" s="65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</row>
    <row r="571" spans="1:26" ht="16.5">
      <c r="A571" s="65"/>
      <c r="B571" s="65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</row>
    <row r="572" spans="1:26" ht="16.5">
      <c r="A572" s="65"/>
      <c r="B572" s="65"/>
      <c r="C572" s="65"/>
      <c r="D572" s="65"/>
      <c r="E572" s="65"/>
      <c r="F572" s="65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</row>
    <row r="573" spans="1:26" ht="16.5">
      <c r="A573" s="65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</row>
    <row r="574" spans="1:26" ht="16.5">
      <c r="A574" s="65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</row>
    <row r="575" spans="1:26" ht="16.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</row>
    <row r="576" spans="1:26" ht="16.5">
      <c r="A576" s="65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</row>
    <row r="577" spans="1:26" ht="16.5">
      <c r="A577" s="65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</row>
    <row r="578" spans="1:26" ht="16.5">
      <c r="A578" s="65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</row>
    <row r="579" spans="1:26" ht="16.5">
      <c r="A579" s="65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</row>
    <row r="580" spans="1:26" ht="16.5">
      <c r="A580" s="65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</row>
    <row r="581" spans="1:26" ht="16.5">
      <c r="A581" s="65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</row>
    <row r="582" spans="1:26" ht="16.5">
      <c r="A582" s="65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</row>
    <row r="583" spans="1:26" ht="16.5">
      <c r="A583" s="65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</row>
    <row r="584" spans="1:26" ht="16.5">
      <c r="A584" s="65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</row>
    <row r="585" spans="1:26" ht="16.5">
      <c r="A585" s="65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</row>
    <row r="586" spans="1:26" ht="16.5">
      <c r="A586" s="65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</row>
    <row r="587" spans="1:26" ht="16.5">
      <c r="A587" s="65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</row>
    <row r="588" spans="1:26" ht="16.5">
      <c r="A588" s="65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</row>
    <row r="589" spans="1:26" ht="16.5">
      <c r="A589" s="65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</row>
    <row r="590" spans="1:26" ht="16.5">
      <c r="A590" s="65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</row>
    <row r="591" spans="1:26" ht="16.5">
      <c r="A591" s="65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</row>
    <row r="592" spans="1:26" ht="16.5">
      <c r="A592" s="65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</row>
    <row r="593" spans="1:26" ht="16.5">
      <c r="A593" s="65"/>
      <c r="B593" s="65"/>
      <c r="C593" s="65"/>
      <c r="D593" s="65"/>
      <c r="E593" s="65"/>
      <c r="F593" s="65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</row>
    <row r="594" spans="1:26" ht="16.5">
      <c r="A594" s="65"/>
      <c r="B594" s="65"/>
      <c r="C594" s="65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</row>
    <row r="595" spans="1:26" ht="16.5">
      <c r="A595" s="65"/>
      <c r="B595" s="65"/>
      <c r="C595" s="65"/>
      <c r="D595" s="65"/>
      <c r="E595" s="65"/>
      <c r="F595" s="65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</row>
    <row r="596" spans="1:26" ht="16.5">
      <c r="A596" s="65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</row>
    <row r="597" spans="1:26" ht="16.5">
      <c r="A597" s="65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</row>
    <row r="598" spans="1:26" ht="16.5">
      <c r="A598" s="65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</row>
    <row r="599" spans="1:26" ht="16.5">
      <c r="A599" s="65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</row>
    <row r="600" spans="1:26" ht="16.5">
      <c r="A600" s="65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</row>
    <row r="601" spans="1:26" ht="16.5">
      <c r="A601" s="65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</row>
    <row r="602" spans="1:26" ht="16.5">
      <c r="A602" s="65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</row>
    <row r="603" spans="1:26" ht="16.5">
      <c r="A603" s="65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</row>
    <row r="604" spans="1:26" ht="16.5">
      <c r="A604" s="65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</row>
    <row r="605" spans="1:26" ht="16.5">
      <c r="A605" s="65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</row>
    <row r="606" spans="1:26" ht="16.5">
      <c r="A606" s="65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</row>
    <row r="607" spans="1:26" ht="16.5">
      <c r="A607" s="65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</row>
    <row r="608" spans="1:26" ht="16.5">
      <c r="A608" s="65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</row>
    <row r="609" spans="1:26" ht="16.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</row>
    <row r="610" spans="1:26" ht="16.5">
      <c r="A610" s="65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</row>
    <row r="611" spans="1:26" ht="16.5">
      <c r="A611" s="65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</row>
    <row r="612" spans="1:26" ht="16.5">
      <c r="A612" s="65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</row>
    <row r="613" spans="1:26" ht="16.5">
      <c r="A613" s="65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</row>
    <row r="614" spans="1:26" ht="16.5">
      <c r="A614" s="65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</row>
    <row r="615" spans="1:26" ht="16.5">
      <c r="A615" s="65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</row>
    <row r="616" spans="1:26" ht="16.5">
      <c r="A616" s="65"/>
      <c r="B616" s="65"/>
      <c r="C616" s="65"/>
      <c r="D616" s="65"/>
      <c r="E616" s="65"/>
      <c r="F616" s="65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</row>
    <row r="617" spans="1:26" ht="16.5">
      <c r="A617" s="65"/>
      <c r="B617" s="65"/>
      <c r="C617" s="65"/>
      <c r="D617" s="65"/>
      <c r="E617" s="65"/>
      <c r="F617" s="65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</row>
    <row r="618" spans="1:26" ht="16.5">
      <c r="A618" s="65"/>
      <c r="B618" s="65"/>
      <c r="C618" s="65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</row>
    <row r="619" spans="1:26" ht="16.5">
      <c r="A619" s="65"/>
      <c r="B619" s="65"/>
      <c r="C619" s="65"/>
      <c r="D619" s="65"/>
      <c r="E619" s="65"/>
      <c r="F619" s="65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</row>
    <row r="620" spans="1:26" ht="16.5">
      <c r="A620" s="65"/>
      <c r="B620" s="65"/>
      <c r="C620" s="65"/>
      <c r="D620" s="65"/>
      <c r="E620" s="65"/>
      <c r="F620" s="65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</row>
    <row r="621" spans="1:26" ht="16.5">
      <c r="A621" s="65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</row>
    <row r="622" spans="1:26" ht="16.5">
      <c r="A622" s="65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</row>
    <row r="623" spans="1:26" ht="16.5">
      <c r="A623" s="65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</row>
    <row r="624" spans="1:26" ht="16.5">
      <c r="A624" s="65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</row>
    <row r="625" spans="1:26" ht="16.5">
      <c r="A625" s="65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</row>
    <row r="626" spans="1:26" ht="16.5">
      <c r="A626" s="65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</row>
    <row r="627" spans="1:26" ht="16.5">
      <c r="A627" s="65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</row>
    <row r="628" spans="1:26" ht="16.5">
      <c r="A628" s="65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</row>
    <row r="629" spans="1:26" ht="16.5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</row>
    <row r="630" spans="1:26" ht="16.5">
      <c r="A630" s="65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</row>
    <row r="631" spans="1:26" ht="16.5">
      <c r="A631" s="65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</row>
    <row r="632" spans="1:26" ht="16.5">
      <c r="A632" s="65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</row>
    <row r="633" spans="1:26" ht="16.5">
      <c r="A633" s="65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</row>
    <row r="634" spans="1:26" ht="16.5">
      <c r="A634" s="65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</row>
    <row r="635" spans="1:26" ht="16.5">
      <c r="A635" s="65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</row>
    <row r="636" spans="1:26" ht="16.5">
      <c r="A636" s="65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</row>
    <row r="637" spans="1:26" ht="16.5">
      <c r="A637" s="65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</row>
    <row r="638" spans="1:26" ht="16.5">
      <c r="A638" s="65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</row>
    <row r="639" spans="1:26" ht="16.5">
      <c r="A639" s="65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</row>
    <row r="640" spans="1:26" ht="16.5">
      <c r="A640" s="65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</row>
    <row r="641" spans="1:26" ht="16.5">
      <c r="A641" s="65"/>
      <c r="B641" s="65"/>
      <c r="C641" s="65"/>
      <c r="D641" s="65"/>
      <c r="E641" s="65"/>
      <c r="F641" s="65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</row>
    <row r="642" spans="1:26" ht="16.5">
      <c r="A642" s="65"/>
      <c r="B642" s="65"/>
      <c r="C642" s="65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</row>
    <row r="643" spans="1:26" ht="16.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</row>
    <row r="644" spans="1:26" ht="16.5">
      <c r="A644" s="65"/>
      <c r="B644" s="65"/>
      <c r="C644" s="65"/>
      <c r="D644" s="65"/>
      <c r="E644" s="65"/>
      <c r="F644" s="65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</row>
    <row r="645" spans="1:26" ht="16.5">
      <c r="A645" s="65"/>
      <c r="B645" s="65"/>
      <c r="C645" s="65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</row>
    <row r="646" spans="1:26" ht="16.5">
      <c r="A646" s="65"/>
      <c r="B646" s="65"/>
      <c r="C646" s="65"/>
      <c r="D646" s="65"/>
      <c r="E646" s="65"/>
      <c r="F646" s="65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</row>
    <row r="647" spans="1:26" ht="16.5">
      <c r="A647" s="65"/>
      <c r="B647" s="65"/>
      <c r="C647" s="65"/>
      <c r="D647" s="65"/>
      <c r="E647" s="65"/>
      <c r="F647" s="65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</row>
    <row r="648" spans="1:26" ht="16.5">
      <c r="A648" s="65"/>
      <c r="B648" s="65"/>
      <c r="C648" s="65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</row>
    <row r="649" spans="1:26" ht="16.5">
      <c r="A649" s="65"/>
      <c r="B649" s="65"/>
      <c r="C649" s="65"/>
      <c r="D649" s="65"/>
      <c r="E649" s="65"/>
      <c r="F649" s="65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</row>
    <row r="650" spans="1:26" ht="16.5">
      <c r="A650" s="65"/>
      <c r="B650" s="65"/>
      <c r="C650" s="65"/>
      <c r="D650" s="65"/>
      <c r="E650" s="65"/>
      <c r="F650" s="65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</row>
    <row r="651" spans="1:26" ht="16.5">
      <c r="A651" s="65"/>
      <c r="B651" s="65"/>
      <c r="C651" s="65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</row>
    <row r="652" spans="1:26" ht="16.5">
      <c r="A652" s="65"/>
      <c r="B652" s="65"/>
      <c r="C652" s="65"/>
      <c r="D652" s="65"/>
      <c r="E652" s="65"/>
      <c r="F652" s="65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</row>
    <row r="653" spans="1:26" ht="16.5">
      <c r="A653" s="65"/>
      <c r="B653" s="65"/>
      <c r="C653" s="65"/>
      <c r="D653" s="65"/>
      <c r="E653" s="65"/>
      <c r="F653" s="65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</row>
    <row r="654" spans="1:26" ht="16.5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</row>
    <row r="655" spans="1:26" ht="16.5">
      <c r="A655" s="65"/>
      <c r="B655" s="65"/>
      <c r="C655" s="65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</row>
    <row r="656" spans="1:26" ht="16.5">
      <c r="A656" s="65"/>
      <c r="B656" s="65"/>
      <c r="C656" s="65"/>
      <c r="D656" s="65"/>
      <c r="E656" s="65"/>
      <c r="F656" s="65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</row>
    <row r="657" spans="1:26" ht="16.5">
      <c r="A657" s="65"/>
      <c r="B657" s="65"/>
      <c r="C657" s="65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</row>
    <row r="658" spans="1:26" ht="16.5">
      <c r="A658" s="65"/>
      <c r="B658" s="65"/>
      <c r="C658" s="65"/>
      <c r="D658" s="65"/>
      <c r="E658" s="65"/>
      <c r="F658" s="65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</row>
    <row r="659" spans="1:26" ht="16.5">
      <c r="A659" s="65"/>
      <c r="B659" s="65"/>
      <c r="C659" s="65"/>
      <c r="D659" s="65"/>
      <c r="E659" s="65"/>
      <c r="F659" s="65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</row>
    <row r="660" spans="1:26" ht="16.5">
      <c r="A660" s="65"/>
      <c r="B660" s="65"/>
      <c r="C660" s="65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</row>
    <row r="661" spans="1:26" ht="16.5">
      <c r="A661" s="65"/>
      <c r="B661" s="65"/>
      <c r="C661" s="65"/>
      <c r="D661" s="65"/>
      <c r="E661" s="65"/>
      <c r="F661" s="65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</row>
    <row r="662" spans="1:26" ht="16.5">
      <c r="A662" s="65"/>
      <c r="B662" s="65"/>
      <c r="C662" s="65"/>
      <c r="D662" s="65"/>
      <c r="E662" s="65"/>
      <c r="F662" s="65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</row>
    <row r="663" spans="1:26" ht="16.5">
      <c r="A663" s="65"/>
      <c r="B663" s="65"/>
      <c r="C663" s="65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</row>
    <row r="664" spans="1:26" ht="16.5">
      <c r="A664" s="65"/>
      <c r="B664" s="65"/>
      <c r="C664" s="65"/>
      <c r="D664" s="65"/>
      <c r="E664" s="65"/>
      <c r="F664" s="65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</row>
    <row r="665" spans="1:26" ht="16.5">
      <c r="A665" s="65"/>
      <c r="B665" s="65"/>
      <c r="C665" s="65"/>
      <c r="D665" s="65"/>
      <c r="E665" s="65"/>
      <c r="F665" s="65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</row>
    <row r="666" spans="1:26" ht="16.5">
      <c r="A666" s="65"/>
      <c r="B666" s="65"/>
      <c r="C666" s="65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</row>
    <row r="667" spans="1:26" ht="16.5">
      <c r="A667" s="65"/>
      <c r="B667" s="65"/>
      <c r="C667" s="65"/>
      <c r="D667" s="65"/>
      <c r="E667" s="65"/>
      <c r="F667" s="65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</row>
    <row r="668" spans="1:26" ht="16.5">
      <c r="A668" s="65"/>
      <c r="B668" s="65"/>
      <c r="C668" s="65"/>
      <c r="D668" s="65"/>
      <c r="E668" s="65"/>
      <c r="F668" s="65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</row>
    <row r="669" spans="1:26" ht="16.5">
      <c r="A669" s="65"/>
      <c r="B669" s="65"/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</row>
    <row r="670" spans="1:26" ht="16.5">
      <c r="A670" s="65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</row>
    <row r="671" spans="1:26" ht="16.5">
      <c r="A671" s="65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</row>
    <row r="672" spans="1:26" ht="16.5">
      <c r="A672" s="65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</row>
    <row r="673" spans="1:26" ht="16.5">
      <c r="A673" s="65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</row>
    <row r="674" spans="1:26" ht="16.5">
      <c r="A674" s="65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</row>
    <row r="675" spans="1:26" ht="16.5">
      <c r="A675" s="65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</row>
    <row r="676" spans="1:26" ht="16.5">
      <c r="A676" s="65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</row>
    <row r="677" spans="1:26" ht="16.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</row>
    <row r="678" spans="1:26" ht="16.5">
      <c r="A678" s="65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</row>
    <row r="679" spans="1:26" ht="16.5">
      <c r="A679" s="65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</row>
    <row r="680" spans="1:26" ht="16.5">
      <c r="A680" s="65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</row>
    <row r="681" spans="1:26" ht="16.5">
      <c r="A681" s="65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</row>
    <row r="682" spans="1:26" ht="16.5">
      <c r="A682" s="65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</row>
    <row r="683" spans="1:26" ht="16.5">
      <c r="A683" s="65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</row>
    <row r="684" spans="1:26" ht="16.5">
      <c r="A684" s="65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</row>
    <row r="685" spans="1:26" ht="16.5">
      <c r="A685" s="65"/>
      <c r="B685" s="65"/>
      <c r="C685" s="65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</row>
    <row r="686" spans="1:26" ht="16.5">
      <c r="A686" s="65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</row>
    <row r="687" spans="1:26" ht="16.5">
      <c r="A687" s="65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</row>
    <row r="688" spans="1:26" ht="16.5">
      <c r="A688" s="65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</row>
    <row r="689" spans="1:26" ht="16.5">
      <c r="A689" s="65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</row>
    <row r="690" spans="1:26" ht="16.5">
      <c r="A690" s="65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</row>
    <row r="691" spans="1:26" ht="16.5">
      <c r="A691" s="65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</row>
    <row r="692" spans="1:26" ht="16.5">
      <c r="A692" s="65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</row>
    <row r="693" spans="1:26" ht="16.5">
      <c r="A693" s="65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</row>
    <row r="694" spans="1:26" ht="16.5">
      <c r="A694" s="65"/>
      <c r="B694" s="65"/>
      <c r="C694" s="65"/>
      <c r="D694" s="65"/>
      <c r="E694" s="65"/>
      <c r="F694" s="65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</row>
    <row r="695" spans="1:26" ht="16.5">
      <c r="A695" s="65"/>
      <c r="B695" s="65"/>
      <c r="C695" s="65"/>
      <c r="D695" s="65"/>
      <c r="E695" s="65"/>
      <c r="F695" s="65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</row>
    <row r="696" spans="1:26" ht="16.5">
      <c r="A696" s="65"/>
      <c r="B696" s="65"/>
      <c r="C696" s="65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</row>
    <row r="697" spans="1:26" ht="16.5">
      <c r="A697" s="65"/>
      <c r="B697" s="65"/>
      <c r="C697" s="65"/>
      <c r="D697" s="65"/>
      <c r="E697" s="65"/>
      <c r="F697" s="65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</row>
    <row r="698" spans="1:26" ht="16.5">
      <c r="A698" s="65"/>
      <c r="B698" s="65"/>
      <c r="C698" s="65"/>
      <c r="D698" s="65"/>
      <c r="E698" s="65"/>
      <c r="F698" s="65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</row>
    <row r="699" spans="1:26" ht="16.5">
      <c r="A699" s="65"/>
      <c r="B699" s="65"/>
      <c r="C699" s="65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</row>
    <row r="700" spans="1:26" ht="16.5">
      <c r="A700" s="65"/>
      <c r="B700" s="65"/>
      <c r="C700" s="65"/>
      <c r="D700" s="65"/>
      <c r="E700" s="65"/>
      <c r="F700" s="65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</row>
    <row r="701" spans="1:26" ht="16.5">
      <c r="A701" s="65"/>
      <c r="B701" s="65"/>
      <c r="C701" s="65"/>
      <c r="D701" s="65"/>
      <c r="E701" s="65"/>
      <c r="F701" s="65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</row>
    <row r="702" spans="1:26" ht="16.5">
      <c r="A702" s="65"/>
      <c r="B702" s="65"/>
      <c r="C702" s="65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</row>
    <row r="703" spans="1:26" ht="16.5">
      <c r="A703" s="65"/>
      <c r="B703" s="65"/>
      <c r="C703" s="65"/>
      <c r="D703" s="65"/>
      <c r="E703" s="65"/>
      <c r="F703" s="65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</row>
    <row r="704" spans="1:26" ht="16.5">
      <c r="A704" s="65"/>
      <c r="B704" s="65"/>
      <c r="C704" s="65"/>
      <c r="D704" s="65"/>
      <c r="E704" s="65"/>
      <c r="F704" s="65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</row>
    <row r="705" spans="1:26" ht="16.5">
      <c r="A705" s="65"/>
      <c r="B705" s="65"/>
      <c r="C705" s="65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</row>
    <row r="706" spans="1:26" ht="16.5">
      <c r="A706" s="65"/>
      <c r="B706" s="65"/>
      <c r="C706" s="65"/>
      <c r="D706" s="65"/>
      <c r="E706" s="65"/>
      <c r="F706" s="65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</row>
    <row r="707" spans="1:26" ht="16.5">
      <c r="A707" s="65"/>
      <c r="B707" s="65"/>
      <c r="C707" s="65"/>
      <c r="D707" s="65"/>
      <c r="E707" s="65"/>
      <c r="F707" s="65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</row>
    <row r="708" spans="1:26" ht="16.5">
      <c r="A708" s="65"/>
      <c r="B708" s="65"/>
      <c r="C708" s="65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</row>
    <row r="709" spans="1:26" ht="16.5">
      <c r="A709" s="65"/>
      <c r="B709" s="65"/>
      <c r="C709" s="65"/>
      <c r="D709" s="65"/>
      <c r="E709" s="65"/>
      <c r="F709" s="65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</row>
    <row r="710" spans="1:26" ht="16.5">
      <c r="A710" s="65"/>
      <c r="B710" s="65"/>
      <c r="C710" s="65"/>
      <c r="D710" s="65"/>
      <c r="E710" s="65"/>
      <c r="F710" s="65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</row>
    <row r="711" spans="1:26" ht="16.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</row>
    <row r="712" spans="1:26" ht="16.5">
      <c r="A712" s="65"/>
      <c r="B712" s="65"/>
      <c r="C712" s="65"/>
      <c r="D712" s="65"/>
      <c r="E712" s="65"/>
      <c r="F712" s="65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</row>
    <row r="713" spans="1:26" ht="16.5">
      <c r="A713" s="65"/>
      <c r="B713" s="65"/>
      <c r="C713" s="65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</row>
    <row r="714" spans="1:26" ht="16.5">
      <c r="A714" s="65"/>
      <c r="B714" s="65"/>
      <c r="C714" s="65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</row>
    <row r="715" spans="1:26" ht="16.5">
      <c r="A715" s="65"/>
      <c r="B715" s="65"/>
      <c r="C715" s="65"/>
      <c r="D715" s="65"/>
      <c r="E715" s="65"/>
      <c r="F715" s="65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</row>
    <row r="716" spans="1:26" ht="16.5">
      <c r="A716" s="65"/>
      <c r="B716" s="65"/>
      <c r="C716" s="65"/>
      <c r="D716" s="65"/>
      <c r="E716" s="65"/>
      <c r="F716" s="65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</row>
    <row r="717" spans="1:26" ht="16.5">
      <c r="A717" s="65"/>
      <c r="B717" s="65"/>
      <c r="C717" s="65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</row>
    <row r="718" spans="1:26" ht="16.5">
      <c r="A718" s="65"/>
      <c r="B718" s="65"/>
      <c r="C718" s="65"/>
      <c r="D718" s="65"/>
      <c r="E718" s="65"/>
      <c r="F718" s="65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</row>
    <row r="719" spans="1:26" ht="16.5">
      <c r="A719" s="65"/>
      <c r="B719" s="65"/>
      <c r="C719" s="65"/>
      <c r="D719" s="65"/>
      <c r="E719" s="65"/>
      <c r="F719" s="65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</row>
    <row r="720" spans="1:26" ht="16.5">
      <c r="A720" s="65"/>
      <c r="B720" s="65"/>
      <c r="C720" s="65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</row>
    <row r="721" spans="1:26" ht="16.5">
      <c r="A721" s="65"/>
      <c r="B721" s="65"/>
      <c r="C721" s="65"/>
      <c r="D721" s="65"/>
      <c r="E721" s="65"/>
      <c r="F721" s="65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</row>
    <row r="722" spans="1:26" ht="16.5">
      <c r="A722" s="65"/>
      <c r="B722" s="65"/>
      <c r="C722" s="65"/>
      <c r="D722" s="65"/>
      <c r="E722" s="65"/>
      <c r="F722" s="65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</row>
    <row r="723" spans="1:26" ht="16.5">
      <c r="A723" s="65"/>
      <c r="B723" s="65"/>
      <c r="C723" s="65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</row>
    <row r="724" spans="1:26" ht="16.5">
      <c r="A724" s="65"/>
      <c r="B724" s="65"/>
      <c r="C724" s="65"/>
      <c r="D724" s="65"/>
      <c r="E724" s="65"/>
      <c r="F724" s="65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</row>
    <row r="725" spans="1:26" ht="16.5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</row>
    <row r="726" spans="1:26" ht="16.5">
      <c r="A726" s="65"/>
      <c r="B726" s="65"/>
      <c r="C726" s="65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</row>
    <row r="727" spans="1:26" ht="16.5">
      <c r="A727" s="65"/>
      <c r="B727" s="65"/>
      <c r="C727" s="65"/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</row>
    <row r="728" spans="1:26" ht="16.5">
      <c r="A728" s="65"/>
      <c r="B728" s="65"/>
      <c r="C728" s="65"/>
      <c r="D728" s="65"/>
      <c r="E728" s="65"/>
      <c r="F728" s="65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</row>
    <row r="729" spans="1:26" ht="16.5">
      <c r="A729" s="65"/>
      <c r="B729" s="65"/>
      <c r="C729" s="65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</row>
    <row r="730" spans="1:26" ht="16.5">
      <c r="A730" s="65"/>
      <c r="B730" s="65"/>
      <c r="C730" s="65"/>
      <c r="D730" s="65"/>
      <c r="E730" s="65"/>
      <c r="F730" s="65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</row>
    <row r="731" spans="1:26" ht="16.5">
      <c r="A731" s="65"/>
      <c r="B731" s="65"/>
      <c r="C731" s="65"/>
      <c r="D731" s="65"/>
      <c r="E731" s="65"/>
      <c r="F731" s="65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</row>
    <row r="732" spans="1:26" ht="16.5">
      <c r="A732" s="65"/>
      <c r="B732" s="65"/>
      <c r="C732" s="65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</row>
    <row r="733" spans="1:26" ht="16.5">
      <c r="A733" s="65"/>
      <c r="B733" s="65"/>
      <c r="C733" s="65"/>
      <c r="D733" s="65"/>
      <c r="E733" s="65"/>
      <c r="F733" s="65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</row>
    <row r="734" spans="1:26" ht="16.5">
      <c r="A734" s="65"/>
      <c r="B734" s="65"/>
      <c r="C734" s="65"/>
      <c r="D734" s="65"/>
      <c r="E734" s="65"/>
      <c r="F734" s="65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</row>
    <row r="735" spans="1:26" ht="16.5">
      <c r="A735" s="65"/>
      <c r="B735" s="65"/>
      <c r="C735" s="65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</row>
    <row r="736" spans="1:26" ht="16.5">
      <c r="A736" s="65"/>
      <c r="B736" s="65"/>
      <c r="C736" s="65"/>
      <c r="D736" s="65"/>
      <c r="E736" s="65"/>
      <c r="F736" s="65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</row>
    <row r="737" spans="1:26" ht="16.5">
      <c r="A737" s="65"/>
      <c r="B737" s="65"/>
      <c r="C737" s="65"/>
      <c r="D737" s="65"/>
      <c r="E737" s="65"/>
      <c r="F737" s="65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</row>
    <row r="738" spans="1:26" ht="16.5">
      <c r="A738" s="65"/>
      <c r="B738" s="65"/>
      <c r="C738" s="65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</row>
    <row r="739" spans="1:26" ht="16.5">
      <c r="A739" s="65"/>
      <c r="B739" s="65"/>
      <c r="C739" s="65"/>
      <c r="D739" s="65"/>
      <c r="E739" s="65"/>
      <c r="F739" s="65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</row>
    <row r="740" spans="1:26" ht="16.5">
      <c r="A740" s="65"/>
      <c r="B740" s="65"/>
      <c r="C740" s="65"/>
      <c r="D740" s="65"/>
      <c r="E740" s="65"/>
      <c r="F740" s="65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</row>
    <row r="741" spans="1:26" ht="16.5">
      <c r="A741" s="65"/>
      <c r="B741" s="65"/>
      <c r="C741" s="65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</row>
    <row r="742" spans="1:26" ht="16.5">
      <c r="A742" s="65"/>
      <c r="B742" s="65"/>
      <c r="C742" s="65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</row>
    <row r="743" spans="1:26" ht="16.5">
      <c r="A743" s="65"/>
      <c r="B743" s="65"/>
      <c r="C743" s="65"/>
      <c r="D743" s="65"/>
      <c r="E743" s="65"/>
      <c r="F743" s="65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</row>
    <row r="744" spans="1:26" ht="16.5">
      <c r="A744" s="65"/>
      <c r="B744" s="65"/>
      <c r="C744" s="65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</row>
    <row r="745" spans="1:26" ht="16.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</row>
    <row r="746" spans="1:26" ht="16.5">
      <c r="A746" s="65"/>
      <c r="B746" s="65"/>
      <c r="C746" s="65"/>
      <c r="D746" s="65"/>
      <c r="E746" s="65"/>
      <c r="F746" s="65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</row>
    <row r="747" spans="1:26" ht="16.5">
      <c r="A747" s="65"/>
      <c r="B747" s="65"/>
      <c r="C747" s="65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</row>
    <row r="748" spans="1:26" ht="16.5">
      <c r="A748" s="65"/>
      <c r="B748" s="65"/>
      <c r="C748" s="65"/>
      <c r="D748" s="65"/>
      <c r="E748" s="65"/>
      <c r="F748" s="65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</row>
    <row r="749" spans="1:26" ht="16.5">
      <c r="A749" s="65"/>
      <c r="B749" s="65"/>
      <c r="C749" s="65"/>
      <c r="D749" s="65"/>
      <c r="E749" s="65"/>
      <c r="F749" s="65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</row>
    <row r="750" spans="1:26" ht="16.5">
      <c r="A750" s="65"/>
      <c r="B750" s="65"/>
      <c r="C750" s="65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</row>
    <row r="751" spans="1:26" ht="16.5">
      <c r="A751" s="65"/>
      <c r="B751" s="65"/>
      <c r="C751" s="65"/>
      <c r="D751" s="65"/>
      <c r="E751" s="65"/>
      <c r="F751" s="65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</row>
    <row r="752" spans="1:26" ht="16.5">
      <c r="A752" s="65"/>
      <c r="B752" s="65"/>
      <c r="C752" s="65"/>
      <c r="D752" s="65"/>
      <c r="E752" s="65"/>
      <c r="F752" s="65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</row>
    <row r="753" spans="1:26" ht="16.5">
      <c r="A753" s="65"/>
      <c r="B753" s="65"/>
      <c r="C753" s="65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</row>
    <row r="754" spans="1:26" ht="16.5">
      <c r="A754" s="65"/>
      <c r="B754" s="65"/>
      <c r="C754" s="65"/>
      <c r="D754" s="65"/>
      <c r="E754" s="65"/>
      <c r="F754" s="65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</row>
    <row r="755" spans="1:26" ht="16.5">
      <c r="A755" s="65"/>
      <c r="B755" s="65"/>
      <c r="C755" s="65"/>
      <c r="D755" s="65"/>
      <c r="E755" s="65"/>
      <c r="F755" s="65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</row>
    <row r="756" spans="1:26" ht="16.5">
      <c r="A756" s="65"/>
      <c r="B756" s="65"/>
      <c r="C756" s="65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</row>
    <row r="757" spans="1:26" ht="16.5">
      <c r="A757" s="65"/>
      <c r="B757" s="65"/>
      <c r="C757" s="65"/>
      <c r="D757" s="65"/>
      <c r="E757" s="65"/>
      <c r="F757" s="65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</row>
    <row r="758" spans="1:26" ht="16.5">
      <c r="A758" s="65"/>
      <c r="B758" s="65"/>
      <c r="C758" s="65"/>
      <c r="D758" s="65"/>
      <c r="E758" s="65"/>
      <c r="F758" s="65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</row>
    <row r="759" spans="1:26" ht="16.5">
      <c r="A759" s="65"/>
      <c r="B759" s="65"/>
      <c r="C759" s="65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</row>
    <row r="760" spans="1:26" ht="16.5">
      <c r="A760" s="65"/>
      <c r="B760" s="65"/>
      <c r="C760" s="65"/>
      <c r="D760" s="65"/>
      <c r="E760" s="65"/>
      <c r="F760" s="65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</row>
    <row r="761" spans="1:26" ht="16.5">
      <c r="A761" s="65"/>
      <c r="B761" s="65"/>
      <c r="C761" s="65"/>
      <c r="D761" s="65"/>
      <c r="E761" s="65"/>
      <c r="F761" s="65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</row>
    <row r="762" spans="1:26" ht="16.5">
      <c r="A762" s="65"/>
      <c r="B762" s="65"/>
      <c r="C762" s="65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</row>
    <row r="763" spans="1:26" ht="16.5">
      <c r="A763" s="65"/>
      <c r="B763" s="65"/>
      <c r="C763" s="65"/>
      <c r="D763" s="65"/>
      <c r="E763" s="65"/>
      <c r="F763" s="65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</row>
    <row r="764" spans="1:26" ht="16.5">
      <c r="A764" s="65"/>
      <c r="B764" s="65"/>
      <c r="C764" s="65"/>
      <c r="D764" s="65"/>
      <c r="E764" s="65"/>
      <c r="F764" s="65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</row>
    <row r="765" spans="1:26" ht="16.5">
      <c r="A765" s="65"/>
      <c r="B765" s="65"/>
      <c r="C765" s="65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</row>
    <row r="766" spans="1:26" ht="16.5">
      <c r="A766" s="65"/>
      <c r="B766" s="65"/>
      <c r="C766" s="65"/>
      <c r="D766" s="65"/>
      <c r="E766" s="65"/>
      <c r="F766" s="65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</row>
    <row r="767" spans="1:26" ht="16.5">
      <c r="A767" s="65"/>
      <c r="B767" s="65"/>
      <c r="C767" s="65"/>
      <c r="D767" s="65"/>
      <c r="E767" s="65"/>
      <c r="F767" s="65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</row>
    <row r="768" spans="1:26" ht="16.5">
      <c r="A768" s="65"/>
      <c r="B768" s="65"/>
      <c r="C768" s="65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</row>
    <row r="769" spans="1:26" ht="16.5">
      <c r="A769" s="65"/>
      <c r="B769" s="65"/>
      <c r="C769" s="65"/>
      <c r="D769" s="65"/>
      <c r="E769" s="65"/>
      <c r="F769" s="65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</row>
    <row r="770" spans="1:26" ht="16.5">
      <c r="A770" s="65"/>
      <c r="B770" s="65"/>
      <c r="C770" s="65"/>
      <c r="D770" s="65"/>
      <c r="E770" s="65"/>
      <c r="F770" s="65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</row>
    <row r="771" spans="1:26" ht="16.5">
      <c r="A771" s="65"/>
      <c r="B771" s="65"/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</row>
    <row r="772" spans="1:26" ht="16.5">
      <c r="A772" s="65"/>
      <c r="B772" s="65"/>
      <c r="C772" s="65"/>
      <c r="D772" s="65"/>
      <c r="E772" s="65"/>
      <c r="F772" s="65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</row>
    <row r="773" spans="1:26" ht="16.5">
      <c r="A773" s="65"/>
      <c r="B773" s="65"/>
      <c r="C773" s="65"/>
      <c r="D773" s="65"/>
      <c r="E773" s="65"/>
      <c r="F773" s="65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</row>
    <row r="774" spans="1:26" ht="16.5">
      <c r="A774" s="65"/>
      <c r="B774" s="65"/>
      <c r="C774" s="65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</row>
    <row r="775" spans="1:26" ht="16.5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</row>
    <row r="776" spans="1:26" ht="16.5">
      <c r="A776" s="65"/>
      <c r="B776" s="65"/>
      <c r="C776" s="65"/>
      <c r="D776" s="65"/>
      <c r="E776" s="65"/>
      <c r="F776" s="65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</row>
    <row r="777" spans="1:26" ht="16.5">
      <c r="A777" s="65"/>
      <c r="B777" s="65"/>
      <c r="C777" s="65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</row>
    <row r="778" spans="1:26" ht="16.5">
      <c r="A778" s="65"/>
      <c r="B778" s="65"/>
      <c r="C778" s="65"/>
      <c r="D778" s="65"/>
      <c r="E778" s="65"/>
      <c r="F778" s="65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</row>
    <row r="779" spans="1:26" ht="16.5">
      <c r="A779" s="65"/>
      <c r="B779" s="65"/>
      <c r="C779" s="65"/>
      <c r="D779" s="65"/>
      <c r="E779" s="65"/>
      <c r="F779" s="65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</row>
    <row r="780" spans="1:26" ht="16.5">
      <c r="A780" s="65"/>
      <c r="B780" s="65"/>
      <c r="C780" s="65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</row>
    <row r="781" spans="1:26" ht="16.5">
      <c r="A781" s="65"/>
      <c r="B781" s="65"/>
      <c r="C781" s="65"/>
      <c r="D781" s="65"/>
      <c r="E781" s="65"/>
      <c r="F781" s="65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</row>
    <row r="782" spans="1:26" ht="16.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</row>
    <row r="783" spans="1:26" ht="16.5">
      <c r="A783" s="65"/>
      <c r="B783" s="65"/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</row>
    <row r="784" spans="1:26" ht="16.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</row>
    <row r="785" spans="1:26" ht="16.5">
      <c r="A785" s="65"/>
      <c r="B785" s="65"/>
      <c r="C785" s="65"/>
      <c r="D785" s="65"/>
      <c r="E785" s="65"/>
      <c r="F785" s="65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</row>
    <row r="786" spans="1:26" ht="16.5">
      <c r="A786" s="65"/>
      <c r="B786" s="65"/>
      <c r="C786" s="65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</row>
    <row r="787" spans="1:26" ht="16.5">
      <c r="A787" s="65"/>
      <c r="B787" s="65"/>
      <c r="C787" s="65"/>
      <c r="D787" s="65"/>
      <c r="E787" s="65"/>
      <c r="F787" s="65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</row>
    <row r="788" spans="1:26" ht="16.5">
      <c r="A788" s="65"/>
      <c r="B788" s="65"/>
      <c r="C788" s="65"/>
      <c r="D788" s="65"/>
      <c r="E788" s="65"/>
      <c r="F788" s="65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</row>
    <row r="789" spans="1:26" ht="16.5">
      <c r="A789" s="65"/>
      <c r="B789" s="65"/>
      <c r="C789" s="65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</row>
    <row r="790" spans="1:26" ht="16.5">
      <c r="A790" s="65"/>
      <c r="B790" s="65"/>
      <c r="C790" s="65"/>
      <c r="D790" s="65"/>
      <c r="E790" s="65"/>
      <c r="F790" s="65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</row>
    <row r="791" spans="1:26" ht="16.5">
      <c r="A791" s="65"/>
      <c r="B791" s="65"/>
      <c r="C791" s="65"/>
      <c r="D791" s="65"/>
      <c r="E791" s="65"/>
      <c r="F791" s="65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</row>
    <row r="792" spans="1:26" ht="16.5">
      <c r="A792" s="65"/>
      <c r="B792" s="65"/>
      <c r="C792" s="65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</row>
    <row r="793" spans="1:26" ht="16.5">
      <c r="A793" s="65"/>
      <c r="B793" s="65"/>
      <c r="C793" s="65"/>
      <c r="D793" s="65"/>
      <c r="E793" s="65"/>
      <c r="F793" s="65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</row>
    <row r="794" spans="1:26" ht="16.5">
      <c r="A794" s="65"/>
      <c r="B794" s="65"/>
      <c r="C794" s="65"/>
      <c r="D794" s="65"/>
      <c r="E794" s="65"/>
      <c r="F794" s="65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</row>
    <row r="795" spans="1:26" ht="16.5">
      <c r="A795" s="65"/>
      <c r="B795" s="65"/>
      <c r="C795" s="65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</row>
    <row r="796" spans="1:26" ht="16.5">
      <c r="A796" s="65"/>
      <c r="B796" s="65"/>
      <c r="C796" s="65"/>
      <c r="D796" s="65"/>
      <c r="E796" s="65"/>
      <c r="F796" s="65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</row>
    <row r="797" spans="1:26" ht="16.5">
      <c r="A797" s="65"/>
      <c r="B797" s="65"/>
      <c r="C797" s="65"/>
      <c r="D797" s="65"/>
      <c r="E797" s="65"/>
      <c r="F797" s="65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</row>
    <row r="798" spans="1:26" ht="16.5">
      <c r="A798" s="65"/>
      <c r="B798" s="65"/>
      <c r="C798" s="65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</row>
    <row r="799" spans="1:26" ht="16.5">
      <c r="A799" s="65"/>
      <c r="B799" s="65"/>
      <c r="C799" s="65"/>
      <c r="D799" s="65"/>
      <c r="E799" s="65"/>
      <c r="F799" s="65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</row>
    <row r="800" spans="1:26" ht="16.5">
      <c r="A800" s="65"/>
      <c r="B800" s="65"/>
      <c r="C800" s="65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</row>
    <row r="801" spans="1:26" ht="16.5">
      <c r="A801" s="65"/>
      <c r="B801" s="65"/>
      <c r="C801" s="65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</row>
    <row r="802" spans="1:26" ht="16.5">
      <c r="A802" s="65"/>
      <c r="B802" s="65"/>
      <c r="C802" s="65"/>
      <c r="D802" s="65"/>
      <c r="E802" s="65"/>
      <c r="F802" s="65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</row>
    <row r="803" spans="1:26" ht="16.5">
      <c r="A803" s="65"/>
      <c r="B803" s="65"/>
      <c r="C803" s="65"/>
      <c r="D803" s="65"/>
      <c r="E803" s="65"/>
      <c r="F803" s="65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</row>
    <row r="804" spans="1:26" ht="16.5">
      <c r="A804" s="65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</row>
    <row r="805" spans="1:26" ht="16.5">
      <c r="A805" s="65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</row>
    <row r="806" spans="1:26" ht="16.5">
      <c r="A806" s="65"/>
      <c r="B806" s="65"/>
      <c r="C806" s="65"/>
      <c r="D806" s="65"/>
      <c r="E806" s="65"/>
      <c r="F806" s="65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</row>
    <row r="807" spans="1:26" ht="16.5">
      <c r="A807" s="65"/>
      <c r="B807" s="65"/>
      <c r="C807" s="65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</row>
    <row r="808" spans="1:26" ht="16.5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</row>
    <row r="809" spans="1:26" ht="16.5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</row>
    <row r="810" spans="1:26" ht="16.5">
      <c r="A810" s="65"/>
      <c r="B810" s="65"/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</row>
    <row r="811" spans="1:26" ht="16.5">
      <c r="A811" s="65"/>
      <c r="B811" s="65"/>
      <c r="C811" s="65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</row>
    <row r="812" spans="1:26" ht="16.5">
      <c r="A812" s="65"/>
      <c r="B812" s="65"/>
      <c r="C812" s="65"/>
      <c r="D812" s="65"/>
      <c r="E812" s="65"/>
      <c r="F812" s="65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</row>
    <row r="813" spans="1:26" ht="16.5">
      <c r="A813" s="65"/>
      <c r="B813" s="65"/>
      <c r="C813" s="65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</row>
    <row r="814" spans="1:26" ht="16.5">
      <c r="A814" s="65"/>
      <c r="B814" s="65"/>
      <c r="C814" s="65"/>
      <c r="D814" s="65"/>
      <c r="E814" s="65"/>
      <c r="F814" s="65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</row>
    <row r="815" spans="1:26" ht="16.5">
      <c r="A815" s="65"/>
      <c r="B815" s="65"/>
      <c r="C815" s="65"/>
      <c r="D815" s="65"/>
      <c r="E815" s="65"/>
      <c r="F815" s="65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</row>
    <row r="816" spans="1:26" ht="16.5">
      <c r="A816" s="65"/>
      <c r="B816" s="65"/>
      <c r="C816" s="65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</row>
    <row r="817" spans="1:26" ht="16.5">
      <c r="A817" s="65"/>
      <c r="B817" s="65"/>
      <c r="C817" s="65"/>
      <c r="D817" s="65"/>
      <c r="E817" s="65"/>
      <c r="F817" s="65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</row>
    <row r="818" spans="1:26" ht="16.5">
      <c r="A818" s="65"/>
      <c r="B818" s="65"/>
      <c r="C818" s="65"/>
      <c r="D818" s="65"/>
      <c r="E818" s="65"/>
      <c r="F818" s="65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</row>
    <row r="819" spans="1:26" ht="16.5">
      <c r="A819" s="65"/>
      <c r="B819" s="65"/>
      <c r="C819" s="65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</row>
    <row r="820" spans="1:26" ht="16.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</row>
    <row r="821" spans="1:26" ht="16.5">
      <c r="A821" s="65"/>
      <c r="B821" s="65"/>
      <c r="C821" s="65"/>
      <c r="D821" s="65"/>
      <c r="E821" s="65"/>
      <c r="F821" s="65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</row>
    <row r="822" spans="1:26" ht="16.5">
      <c r="A822" s="65"/>
      <c r="B822" s="65"/>
      <c r="C822" s="65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</row>
    <row r="823" spans="1:26" ht="16.5">
      <c r="A823" s="65"/>
      <c r="B823" s="65"/>
      <c r="C823" s="65"/>
      <c r="D823" s="65"/>
      <c r="E823" s="65"/>
      <c r="F823" s="65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</row>
    <row r="824" spans="1:26" ht="16.5">
      <c r="A824" s="65"/>
      <c r="B824" s="65"/>
      <c r="C824" s="65"/>
      <c r="D824" s="65"/>
      <c r="E824" s="65"/>
      <c r="F824" s="65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</row>
    <row r="825" spans="1:26" ht="16.5">
      <c r="A825" s="65"/>
      <c r="B825" s="65"/>
      <c r="C825" s="65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</row>
    <row r="826" spans="1:26" ht="16.5">
      <c r="A826" s="65"/>
      <c r="B826" s="65"/>
      <c r="C826" s="65"/>
      <c r="D826" s="65"/>
      <c r="E826" s="65"/>
      <c r="F826" s="65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</row>
    <row r="827" spans="1:26" ht="16.5">
      <c r="A827" s="65"/>
      <c r="B827" s="65"/>
      <c r="C827" s="65"/>
      <c r="D827" s="65"/>
      <c r="E827" s="65"/>
      <c r="F827" s="65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</row>
    <row r="828" spans="1:26" ht="16.5">
      <c r="A828" s="65"/>
      <c r="B828" s="65"/>
      <c r="C828" s="65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</row>
    <row r="829" spans="1:26" ht="16.5">
      <c r="A829" s="65"/>
      <c r="B829" s="65"/>
      <c r="C829" s="65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</row>
    <row r="830" spans="1:26" ht="16.5">
      <c r="A830" s="65"/>
      <c r="B830" s="65"/>
      <c r="C830" s="65"/>
      <c r="D830" s="65"/>
      <c r="E830" s="65"/>
      <c r="F830" s="65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</row>
    <row r="831" spans="1:26" ht="16.5">
      <c r="A831" s="65"/>
      <c r="B831" s="65"/>
      <c r="C831" s="65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</row>
    <row r="832" spans="1:26" ht="16.5">
      <c r="A832" s="65"/>
      <c r="B832" s="65"/>
      <c r="C832" s="65"/>
      <c r="D832" s="65"/>
      <c r="E832" s="65"/>
      <c r="F832" s="65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</row>
    <row r="833" spans="1:26" ht="16.5">
      <c r="A833" s="65"/>
      <c r="B833" s="65"/>
      <c r="C833" s="65"/>
      <c r="D833" s="65"/>
      <c r="E833" s="65"/>
      <c r="F833" s="65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</row>
    <row r="834" spans="1:26" ht="16.5">
      <c r="A834" s="65"/>
      <c r="B834" s="65"/>
      <c r="C834" s="65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</row>
    <row r="835" spans="1:26" ht="16.5">
      <c r="A835" s="65"/>
      <c r="B835" s="65"/>
      <c r="C835" s="65"/>
      <c r="D835" s="65"/>
      <c r="E835" s="65"/>
      <c r="F835" s="65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</row>
    <row r="836" spans="1:26" ht="16.5">
      <c r="A836" s="65"/>
      <c r="B836" s="65"/>
      <c r="C836" s="65"/>
      <c r="D836" s="65"/>
      <c r="E836" s="65"/>
      <c r="F836" s="65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</row>
    <row r="837" spans="1:26" ht="16.5">
      <c r="A837" s="65"/>
      <c r="B837" s="65"/>
      <c r="C837" s="65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</row>
    <row r="838" spans="1:26" ht="16.5">
      <c r="A838" s="65"/>
      <c r="B838" s="65"/>
      <c r="C838" s="65"/>
      <c r="D838" s="65"/>
      <c r="E838" s="65"/>
      <c r="F838" s="65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</row>
    <row r="839" spans="1:26" ht="16.5">
      <c r="A839" s="65"/>
      <c r="B839" s="65"/>
      <c r="C839" s="65"/>
      <c r="D839" s="65"/>
      <c r="E839" s="65"/>
      <c r="F839" s="65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</row>
    <row r="840" spans="1:26" ht="16.5">
      <c r="A840" s="65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</row>
    <row r="841" spans="1:26" ht="16.5">
      <c r="A841" s="65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</row>
    <row r="842" spans="1:26" ht="16.5">
      <c r="A842" s="65"/>
      <c r="B842" s="65"/>
      <c r="C842" s="65"/>
      <c r="D842" s="65"/>
      <c r="E842" s="65"/>
      <c r="F842" s="65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</row>
    <row r="843" spans="1:26" ht="16.5">
      <c r="A843" s="65"/>
      <c r="B843" s="65"/>
      <c r="C843" s="65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</row>
    <row r="844" spans="1:26" ht="16.5">
      <c r="A844" s="65"/>
      <c r="B844" s="65"/>
      <c r="C844" s="65"/>
      <c r="D844" s="65"/>
      <c r="E844" s="65"/>
      <c r="F844" s="65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</row>
    <row r="845" spans="1:26" ht="16.5">
      <c r="A845" s="65"/>
      <c r="B845" s="65"/>
      <c r="C845" s="65"/>
      <c r="D845" s="65"/>
      <c r="E845" s="65"/>
      <c r="F845" s="65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</row>
    <row r="846" spans="1:26" ht="16.5">
      <c r="A846" s="65"/>
      <c r="B846" s="65"/>
      <c r="C846" s="65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</row>
    <row r="847" spans="1:26" ht="16.5">
      <c r="A847" s="65"/>
      <c r="B847" s="65"/>
      <c r="C847" s="65"/>
      <c r="D847" s="65"/>
      <c r="E847" s="65"/>
      <c r="F847" s="65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</row>
    <row r="848" spans="1:26" ht="16.5">
      <c r="A848" s="65"/>
      <c r="B848" s="65"/>
      <c r="C848" s="65"/>
      <c r="D848" s="65"/>
      <c r="E848" s="65"/>
      <c r="F848" s="65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</row>
    <row r="849" spans="1:26" ht="16.5">
      <c r="A849" s="65"/>
      <c r="B849" s="65"/>
      <c r="C849" s="65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</row>
    <row r="850" spans="1:26" ht="16.5">
      <c r="A850" s="65"/>
      <c r="B850" s="65"/>
      <c r="C850" s="65"/>
      <c r="D850" s="65"/>
      <c r="E850" s="65"/>
      <c r="F850" s="65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</row>
    <row r="851" spans="1:26" ht="16.5">
      <c r="A851" s="65"/>
      <c r="B851" s="65"/>
      <c r="C851" s="65"/>
      <c r="D851" s="65"/>
      <c r="E851" s="65"/>
      <c r="F851" s="65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</row>
    <row r="852" spans="1:26" ht="16.5">
      <c r="A852" s="65"/>
      <c r="B852" s="65"/>
      <c r="C852" s="65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</row>
    <row r="853" spans="1:26" ht="16.5">
      <c r="A853" s="65"/>
      <c r="B853" s="65"/>
      <c r="C853" s="65"/>
      <c r="D853" s="65"/>
      <c r="E853" s="65"/>
      <c r="F853" s="65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</row>
    <row r="854" spans="1:26" ht="16.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</row>
    <row r="855" spans="1:26" ht="16.5">
      <c r="A855" s="65"/>
      <c r="B855" s="65"/>
      <c r="C855" s="65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</row>
    <row r="856" spans="1:26" ht="16.5">
      <c r="A856" s="65"/>
      <c r="B856" s="65"/>
      <c r="C856" s="65"/>
      <c r="D856" s="65"/>
      <c r="E856" s="65"/>
      <c r="F856" s="65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</row>
    <row r="857" spans="1:26" ht="16.5">
      <c r="A857" s="65"/>
      <c r="B857" s="65"/>
      <c r="C857" s="65"/>
      <c r="D857" s="65"/>
      <c r="E857" s="65"/>
      <c r="F857" s="65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</row>
    <row r="858" spans="1:26" ht="16.5">
      <c r="A858" s="65"/>
      <c r="B858" s="65"/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</row>
    <row r="859" spans="1:26" ht="16.5">
      <c r="A859" s="65"/>
      <c r="B859" s="65"/>
      <c r="C859" s="65"/>
      <c r="D859" s="65"/>
      <c r="E859" s="65"/>
      <c r="F859" s="65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</row>
    <row r="860" spans="1:26" ht="16.5">
      <c r="A860" s="65"/>
      <c r="B860" s="65"/>
      <c r="C860" s="65"/>
      <c r="D860" s="65"/>
      <c r="E860" s="65"/>
      <c r="F860" s="65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</row>
    <row r="861" spans="1:26" ht="16.5">
      <c r="A861" s="65"/>
      <c r="B861" s="65"/>
      <c r="C861" s="65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</row>
    <row r="862" spans="1:26" ht="16.5">
      <c r="A862" s="65"/>
      <c r="B862" s="65"/>
      <c r="C862" s="65"/>
      <c r="D862" s="65"/>
      <c r="E862" s="65"/>
      <c r="F862" s="65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</row>
    <row r="863" spans="1:26" ht="16.5">
      <c r="A863" s="65"/>
      <c r="B863" s="65"/>
      <c r="C863" s="65"/>
      <c r="D863" s="65"/>
      <c r="E863" s="65"/>
      <c r="F863" s="65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</row>
    <row r="864" spans="1:26" ht="16.5">
      <c r="A864" s="65"/>
      <c r="B864" s="65"/>
      <c r="C864" s="65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</row>
    <row r="865" spans="1:26" ht="16.5">
      <c r="A865" s="65"/>
      <c r="B865" s="65"/>
      <c r="C865" s="65"/>
      <c r="D865" s="65"/>
      <c r="E865" s="65"/>
      <c r="F865" s="65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</row>
    <row r="866" spans="1:26" ht="16.5">
      <c r="A866" s="65"/>
      <c r="B866" s="65"/>
      <c r="C866" s="65"/>
      <c r="D866" s="65"/>
      <c r="E866" s="65"/>
      <c r="F866" s="65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</row>
    <row r="867" spans="1:26" ht="16.5">
      <c r="A867" s="65"/>
      <c r="B867" s="65"/>
      <c r="C867" s="65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</row>
    <row r="868" spans="1:26" ht="16.5">
      <c r="A868" s="65"/>
      <c r="B868" s="65"/>
      <c r="C868" s="65"/>
      <c r="D868" s="65"/>
      <c r="E868" s="65"/>
      <c r="F868" s="65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</row>
    <row r="869" spans="1:26" ht="16.5">
      <c r="A869" s="65"/>
      <c r="B869" s="65"/>
      <c r="C869" s="65"/>
      <c r="D869" s="65"/>
      <c r="E869" s="65"/>
      <c r="F869" s="65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</row>
    <row r="870" spans="1:26" ht="16.5">
      <c r="A870" s="65"/>
      <c r="B870" s="65"/>
      <c r="C870" s="65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</row>
    <row r="871" spans="1:26" ht="16.5">
      <c r="A871" s="65"/>
      <c r="B871" s="65"/>
      <c r="C871" s="65"/>
      <c r="D871" s="65"/>
      <c r="E871" s="65"/>
      <c r="F871" s="65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</row>
    <row r="872" spans="1:26" ht="16.5">
      <c r="A872" s="65"/>
      <c r="B872" s="65"/>
      <c r="C872" s="65"/>
      <c r="D872" s="65"/>
      <c r="E872" s="65"/>
      <c r="F872" s="65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</row>
    <row r="873" spans="1:26" ht="16.5">
      <c r="A873" s="65"/>
      <c r="B873" s="65"/>
      <c r="C873" s="65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</row>
    <row r="874" spans="1:26" ht="16.5">
      <c r="A874" s="65"/>
      <c r="B874" s="65"/>
      <c r="C874" s="65"/>
      <c r="D874" s="65"/>
      <c r="E874" s="65"/>
      <c r="F874" s="65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</row>
    <row r="875" spans="1:26" ht="16.5">
      <c r="A875" s="65"/>
      <c r="B875" s="65"/>
      <c r="C875" s="65"/>
      <c r="D875" s="65"/>
      <c r="E875" s="65"/>
      <c r="F875" s="65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</row>
    <row r="876" spans="1:26" ht="16.5">
      <c r="A876" s="65"/>
      <c r="B876" s="65"/>
      <c r="C876" s="65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</row>
    <row r="877" spans="1:26" ht="16.5">
      <c r="A877" s="65"/>
      <c r="B877" s="65"/>
      <c r="C877" s="65"/>
      <c r="D877" s="65"/>
      <c r="E877" s="65"/>
      <c r="F877" s="65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</row>
    <row r="878" spans="1:26" ht="16.5">
      <c r="A878" s="65"/>
      <c r="B878" s="65"/>
      <c r="C878" s="65"/>
      <c r="D878" s="65"/>
      <c r="E878" s="65"/>
      <c r="F878" s="65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</row>
    <row r="879" spans="1:26" ht="16.5">
      <c r="A879" s="65"/>
      <c r="B879" s="65"/>
      <c r="C879" s="65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</row>
    <row r="880" spans="1:26" ht="16.5">
      <c r="A880" s="65"/>
      <c r="B880" s="65"/>
      <c r="C880" s="65"/>
      <c r="D880" s="65"/>
      <c r="E880" s="65"/>
      <c r="F880" s="65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</row>
    <row r="881" spans="1:26" ht="16.5">
      <c r="A881" s="65"/>
      <c r="B881" s="65"/>
      <c r="C881" s="65"/>
      <c r="D881" s="65"/>
      <c r="E881" s="65"/>
      <c r="F881" s="65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</row>
    <row r="882" spans="1:26" ht="16.5">
      <c r="A882" s="65"/>
      <c r="B882" s="65"/>
      <c r="C882" s="65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</row>
    <row r="883" spans="1:26" ht="16.5">
      <c r="A883" s="65"/>
      <c r="B883" s="65"/>
      <c r="C883" s="65"/>
      <c r="D883" s="65"/>
      <c r="E883" s="65"/>
      <c r="F883" s="65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</row>
    <row r="884" spans="1:26" ht="16.5">
      <c r="A884" s="65"/>
      <c r="B884" s="65"/>
      <c r="C884" s="65"/>
      <c r="D884" s="65"/>
      <c r="E884" s="65"/>
      <c r="F884" s="65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</row>
    <row r="885" spans="1:26" ht="16.5">
      <c r="A885" s="65"/>
      <c r="B885" s="65"/>
      <c r="C885" s="65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</row>
    <row r="886" spans="1:26" ht="16.5">
      <c r="A886" s="65"/>
      <c r="B886" s="65"/>
      <c r="C886" s="65"/>
      <c r="D886" s="65"/>
      <c r="E886" s="65"/>
      <c r="F886" s="65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</row>
    <row r="887" spans="1:26" ht="16.5">
      <c r="A887" s="65"/>
      <c r="B887" s="65"/>
      <c r="C887" s="65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</row>
    <row r="888" spans="1:26" ht="16.5">
      <c r="A888" s="65"/>
      <c r="B888" s="65"/>
      <c r="C888" s="65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</row>
    <row r="889" spans="1:26" ht="16.5">
      <c r="A889" s="65"/>
      <c r="B889" s="65"/>
      <c r="C889" s="65"/>
      <c r="D889" s="65"/>
      <c r="E889" s="65"/>
      <c r="F889" s="65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</row>
    <row r="890" spans="1:26" ht="16.5">
      <c r="A890" s="65"/>
      <c r="B890" s="65"/>
      <c r="C890" s="65"/>
      <c r="D890" s="65"/>
      <c r="E890" s="65"/>
      <c r="F890" s="65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</row>
    <row r="891" spans="1:26" ht="16.5">
      <c r="A891" s="65"/>
      <c r="B891" s="65"/>
      <c r="C891" s="65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</row>
    <row r="892" spans="1:26" ht="16.5">
      <c r="A892" s="65"/>
      <c r="B892" s="65"/>
      <c r="C892" s="65"/>
      <c r="D892" s="65"/>
      <c r="E892" s="65"/>
      <c r="F892" s="65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</row>
    <row r="893" spans="1:26" ht="16.5">
      <c r="A893" s="65"/>
      <c r="B893" s="65"/>
      <c r="C893" s="65"/>
      <c r="D893" s="65"/>
      <c r="E893" s="65"/>
      <c r="F893" s="65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</row>
    <row r="894" spans="1:26" ht="16.5">
      <c r="A894" s="65"/>
      <c r="B894" s="65"/>
      <c r="C894" s="65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</row>
    <row r="895" spans="1:26" ht="16.5">
      <c r="A895" s="65"/>
      <c r="B895" s="65"/>
      <c r="C895" s="65"/>
      <c r="D895" s="65"/>
      <c r="E895" s="65"/>
      <c r="F895" s="65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</row>
    <row r="896" spans="1:26" ht="16.5">
      <c r="A896" s="65"/>
      <c r="B896" s="65"/>
      <c r="C896" s="65"/>
      <c r="D896" s="65"/>
      <c r="E896" s="65"/>
      <c r="F896" s="65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</row>
    <row r="897" spans="1:26" ht="16.5">
      <c r="A897" s="65"/>
      <c r="B897" s="65"/>
      <c r="C897" s="65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</row>
    <row r="898" spans="1:26" ht="16.5">
      <c r="A898" s="65"/>
      <c r="B898" s="65"/>
      <c r="C898" s="65"/>
      <c r="D898" s="65"/>
      <c r="E898" s="65"/>
      <c r="F898" s="65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</row>
    <row r="899" spans="1:26" ht="16.5">
      <c r="A899" s="65"/>
      <c r="B899" s="65"/>
      <c r="C899" s="65"/>
      <c r="D899" s="65"/>
      <c r="E899" s="65"/>
      <c r="F899" s="65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</row>
    <row r="900" spans="1:26" ht="16.5">
      <c r="A900" s="65"/>
      <c r="B900" s="65"/>
      <c r="C900" s="65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</row>
    <row r="901" spans="1:26" ht="16.5">
      <c r="A901" s="65"/>
      <c r="B901" s="65"/>
      <c r="C901" s="65"/>
      <c r="D901" s="65"/>
      <c r="E901" s="65"/>
      <c r="F901" s="65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</row>
    <row r="902" spans="1:26" ht="16.5">
      <c r="A902" s="65"/>
      <c r="B902" s="65"/>
      <c r="C902" s="65"/>
      <c r="D902" s="65"/>
      <c r="E902" s="65"/>
      <c r="F902" s="65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</row>
    <row r="903" spans="1:26" ht="16.5">
      <c r="A903" s="65"/>
      <c r="B903" s="65"/>
      <c r="C903" s="65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</row>
    <row r="904" spans="1:26" ht="16.5">
      <c r="A904" s="65"/>
      <c r="B904" s="65"/>
      <c r="C904" s="65"/>
      <c r="D904" s="65"/>
      <c r="E904" s="65"/>
      <c r="F904" s="65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</row>
    <row r="905" spans="1:26" ht="16.5">
      <c r="A905" s="65"/>
      <c r="B905" s="65"/>
      <c r="C905" s="65"/>
      <c r="D905" s="65"/>
      <c r="E905" s="65"/>
      <c r="F905" s="65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</row>
    <row r="906" spans="1:26" ht="16.5">
      <c r="A906" s="65"/>
      <c r="B906" s="65"/>
      <c r="C906" s="65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</row>
    <row r="907" spans="1:26" ht="16.5">
      <c r="A907" s="65"/>
      <c r="B907" s="65"/>
      <c r="C907" s="65"/>
      <c r="D907" s="65"/>
      <c r="E907" s="65"/>
      <c r="F907" s="65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</row>
    <row r="908" spans="1:26" ht="16.5">
      <c r="A908" s="65"/>
      <c r="B908" s="65"/>
      <c r="C908" s="65"/>
      <c r="D908" s="65"/>
      <c r="E908" s="65"/>
      <c r="F908" s="65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</row>
    <row r="909" spans="1:26" ht="16.5">
      <c r="A909" s="65"/>
      <c r="B909" s="65"/>
      <c r="C909" s="65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</row>
    <row r="910" spans="1:26" ht="16.5">
      <c r="A910" s="65"/>
      <c r="B910" s="65"/>
      <c r="C910" s="65"/>
      <c r="D910" s="65"/>
      <c r="E910" s="65"/>
      <c r="F910" s="65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</row>
    <row r="911" spans="1:26" ht="16.5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</row>
    <row r="912" spans="1:26" ht="16.5">
      <c r="A912" s="65"/>
      <c r="B912" s="65"/>
      <c r="C912" s="65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</row>
    <row r="913" spans="1:26" ht="16.5">
      <c r="A913" s="65"/>
      <c r="B913" s="65"/>
      <c r="C913" s="65"/>
      <c r="D913" s="65"/>
      <c r="E913" s="65"/>
      <c r="F913" s="65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</row>
    <row r="914" spans="1:26" ht="16.5">
      <c r="A914" s="65"/>
      <c r="B914" s="65"/>
      <c r="C914" s="65"/>
      <c r="D914" s="65"/>
      <c r="E914" s="65"/>
      <c r="F914" s="65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</row>
    <row r="915" spans="1:26" ht="16.5">
      <c r="A915" s="65"/>
      <c r="B915" s="65"/>
      <c r="C915" s="65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</row>
    <row r="916" spans="1:26" ht="16.5">
      <c r="A916" s="65"/>
      <c r="B916" s="65"/>
      <c r="C916" s="65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</row>
    <row r="917" spans="1:26" ht="16.5">
      <c r="A917" s="65"/>
      <c r="B917" s="65"/>
      <c r="C917" s="65"/>
      <c r="D917" s="65"/>
      <c r="E917" s="65"/>
      <c r="F917" s="65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</row>
    <row r="918" spans="1:26" ht="16.5">
      <c r="A918" s="65"/>
      <c r="B918" s="65"/>
      <c r="C918" s="65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</row>
    <row r="919" spans="1:26" ht="16.5">
      <c r="A919" s="65"/>
      <c r="B919" s="65"/>
      <c r="C919" s="65"/>
      <c r="D919" s="65"/>
      <c r="E919" s="65"/>
      <c r="F919" s="65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</row>
    <row r="920" spans="1:26" ht="16.5">
      <c r="A920" s="65"/>
      <c r="B920" s="65"/>
      <c r="C920" s="65"/>
      <c r="D920" s="65"/>
      <c r="E920" s="65"/>
      <c r="F920" s="65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</row>
    <row r="921" spans="1:26" ht="16.5">
      <c r="A921" s="65"/>
      <c r="B921" s="65"/>
      <c r="C921" s="65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</row>
    <row r="922" spans="1:26" ht="16.5">
      <c r="A922" s="65"/>
      <c r="B922" s="65"/>
      <c r="C922" s="65"/>
      <c r="D922" s="65"/>
      <c r="E922" s="65"/>
      <c r="F922" s="65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</row>
    <row r="923" spans="1:26" ht="16.5">
      <c r="A923" s="65"/>
      <c r="B923" s="65"/>
      <c r="C923" s="65"/>
      <c r="D923" s="65"/>
      <c r="E923" s="65"/>
      <c r="F923" s="65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</row>
    <row r="924" spans="1:26" ht="16.5">
      <c r="A924" s="65"/>
      <c r="B924" s="65"/>
      <c r="C924" s="65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</row>
    <row r="925" spans="1:26" ht="16.5">
      <c r="A925" s="65"/>
      <c r="B925" s="65"/>
      <c r="C925" s="65"/>
      <c r="D925" s="65"/>
      <c r="E925" s="65"/>
      <c r="F925" s="65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</row>
    <row r="926" spans="1:26" ht="16.5">
      <c r="A926" s="65"/>
      <c r="B926" s="65"/>
      <c r="C926" s="65"/>
      <c r="D926" s="65"/>
      <c r="E926" s="65"/>
      <c r="F926" s="65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</row>
    <row r="927" spans="1:26" ht="16.5">
      <c r="A927" s="65"/>
      <c r="B927" s="65"/>
      <c r="C927" s="65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</row>
    <row r="928" spans="1:26" ht="16.5">
      <c r="A928" s="65"/>
      <c r="B928" s="65"/>
      <c r="C928" s="65"/>
      <c r="D928" s="65"/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</row>
    <row r="929" spans="1:26" ht="16.5">
      <c r="A929" s="65"/>
      <c r="B929" s="65"/>
      <c r="C929" s="65"/>
      <c r="D929" s="65"/>
      <c r="E929" s="65"/>
      <c r="F929" s="65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</row>
    <row r="930" spans="1:26" ht="16.5">
      <c r="A930" s="65"/>
      <c r="B930" s="65"/>
      <c r="C930" s="65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</row>
    <row r="931" spans="1:26" ht="16.5">
      <c r="A931" s="65"/>
      <c r="B931" s="65"/>
      <c r="C931" s="65"/>
      <c r="D931" s="65"/>
      <c r="E931" s="65"/>
      <c r="F931" s="65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</row>
    <row r="932" spans="1:26" ht="16.5">
      <c r="A932" s="65"/>
      <c r="B932" s="65"/>
      <c r="C932" s="65"/>
      <c r="D932" s="65"/>
      <c r="E932" s="65"/>
      <c r="F932" s="65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</row>
    <row r="933" spans="1:26" ht="16.5">
      <c r="A933" s="65"/>
      <c r="B933" s="65"/>
      <c r="C933" s="65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</row>
    <row r="934" spans="1:26" ht="16.5">
      <c r="A934" s="65"/>
      <c r="B934" s="65"/>
      <c r="C934" s="65"/>
      <c r="D934" s="65"/>
      <c r="E934" s="65"/>
      <c r="F934" s="65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</row>
    <row r="935" spans="1:26" ht="16.5">
      <c r="A935" s="65"/>
      <c r="B935" s="65"/>
      <c r="C935" s="65"/>
      <c r="D935" s="65"/>
      <c r="E935" s="65"/>
      <c r="F935" s="65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</row>
    <row r="936" spans="1:26" ht="16.5">
      <c r="A936" s="65"/>
      <c r="B936" s="65"/>
      <c r="C936" s="65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</row>
    <row r="937" spans="1:26" ht="16.5">
      <c r="A937" s="65"/>
      <c r="B937" s="65"/>
      <c r="C937" s="65"/>
      <c r="D937" s="65"/>
      <c r="E937" s="65"/>
      <c r="F937" s="65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</row>
    <row r="938" spans="1:26" ht="16.5">
      <c r="A938" s="65"/>
      <c r="B938" s="65"/>
      <c r="C938" s="65"/>
      <c r="D938" s="65"/>
      <c r="E938" s="65"/>
      <c r="F938" s="65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</row>
    <row r="939" spans="1:26" ht="16.5">
      <c r="A939" s="65"/>
      <c r="B939" s="65"/>
      <c r="C939" s="65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</row>
    <row r="940" spans="1:26" ht="16.5">
      <c r="A940" s="65"/>
      <c r="B940" s="65"/>
      <c r="C940" s="65"/>
      <c r="D940" s="65"/>
      <c r="E940" s="65"/>
      <c r="F940" s="65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</row>
    <row r="941" spans="1:26" ht="16.5">
      <c r="A941" s="65"/>
      <c r="B941" s="65"/>
      <c r="C941" s="65"/>
      <c r="D941" s="65"/>
      <c r="E941" s="65"/>
      <c r="F941" s="65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</row>
    <row r="942" spans="1:26" ht="16.5">
      <c r="A942" s="65"/>
      <c r="B942" s="65"/>
      <c r="C942" s="65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</row>
    <row r="943" spans="1:26" ht="16.5">
      <c r="A943" s="65"/>
      <c r="B943" s="65"/>
      <c r="C943" s="65"/>
      <c r="D943" s="65"/>
      <c r="E943" s="65"/>
      <c r="F943" s="65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</row>
    <row r="944" spans="1:26" ht="16.5">
      <c r="A944" s="65"/>
      <c r="B944" s="65"/>
      <c r="C944" s="65"/>
      <c r="D944" s="65"/>
      <c r="E944" s="65"/>
      <c r="F944" s="65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</row>
    <row r="945" spans="1:26" ht="16.5">
      <c r="A945" s="65"/>
      <c r="B945" s="65"/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</row>
    <row r="946" spans="1:26" ht="16.5">
      <c r="A946" s="65"/>
      <c r="B946" s="65"/>
      <c r="C946" s="65"/>
      <c r="D946" s="65"/>
      <c r="E946" s="65"/>
      <c r="F946" s="65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</row>
    <row r="947" spans="1:26" ht="16.5">
      <c r="A947" s="65"/>
      <c r="B947" s="65"/>
      <c r="C947" s="65"/>
      <c r="D947" s="65"/>
      <c r="E947" s="65"/>
      <c r="F947" s="65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</row>
    <row r="948" spans="1:26" ht="16.5">
      <c r="A948" s="65"/>
      <c r="B948" s="65"/>
      <c r="C948" s="65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</row>
    <row r="949" spans="1:26" ht="16.5">
      <c r="A949" s="65"/>
      <c r="B949" s="65"/>
      <c r="C949" s="65"/>
      <c r="D949" s="65"/>
      <c r="E949" s="65"/>
      <c r="F949" s="65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</row>
    <row r="950" spans="1:26" ht="16.5">
      <c r="A950" s="65"/>
      <c r="B950" s="65"/>
      <c r="C950" s="65"/>
      <c r="D950" s="65"/>
      <c r="E950" s="65"/>
      <c r="F950" s="65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</row>
    <row r="951" spans="1:26" ht="16.5">
      <c r="A951" s="65"/>
      <c r="B951" s="65"/>
      <c r="C951" s="65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</row>
    <row r="952" spans="1:26" ht="16.5">
      <c r="A952" s="65"/>
      <c r="B952" s="65"/>
      <c r="C952" s="65"/>
      <c r="D952" s="65"/>
      <c r="E952" s="65"/>
      <c r="F952" s="65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</row>
    <row r="953" spans="1:26" ht="16.5">
      <c r="A953" s="65"/>
      <c r="B953" s="65"/>
      <c r="C953" s="65"/>
      <c r="D953" s="65"/>
      <c r="E953" s="65"/>
      <c r="F953" s="65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</row>
    <row r="954" spans="1:26" ht="16.5">
      <c r="A954" s="65"/>
      <c r="B954" s="65"/>
      <c r="C954" s="65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</row>
    <row r="955" spans="1:26" ht="16.5">
      <c r="A955" s="65"/>
      <c r="B955" s="65"/>
      <c r="C955" s="65"/>
      <c r="D955" s="65"/>
      <c r="E955" s="65"/>
      <c r="F955" s="65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</row>
    <row r="956" spans="1:26" ht="16.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</row>
    <row r="957" spans="1:26" ht="16.5">
      <c r="A957" s="65"/>
      <c r="B957" s="65"/>
      <c r="C957" s="65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</row>
    <row r="958" spans="1:26" ht="16.5">
      <c r="A958" s="65"/>
      <c r="B958" s="65"/>
      <c r="C958" s="65"/>
      <c r="D958" s="65"/>
      <c r="E958" s="65"/>
      <c r="F958" s="65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</row>
    <row r="959" spans="1:26" ht="16.5">
      <c r="A959" s="65"/>
      <c r="B959" s="65"/>
      <c r="C959" s="65"/>
      <c r="D959" s="65"/>
      <c r="E959" s="65"/>
      <c r="F959" s="65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</row>
    <row r="960" spans="1:26" ht="16.5">
      <c r="A960" s="65"/>
      <c r="B960" s="65"/>
      <c r="C960" s="65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</row>
    <row r="961" spans="1:26" ht="16.5">
      <c r="A961" s="65"/>
      <c r="B961" s="65"/>
      <c r="C961" s="65"/>
      <c r="D961" s="65"/>
      <c r="E961" s="65"/>
      <c r="F961" s="65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</row>
    <row r="962" spans="1:26" ht="16.5">
      <c r="A962" s="65"/>
      <c r="B962" s="65"/>
      <c r="C962" s="65"/>
      <c r="D962" s="65"/>
      <c r="E962" s="65"/>
      <c r="F962" s="65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</row>
    <row r="963" spans="1:26" ht="16.5">
      <c r="A963" s="65"/>
      <c r="B963" s="65"/>
      <c r="C963" s="65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</row>
    <row r="964" spans="1:26" ht="16.5">
      <c r="A964" s="65"/>
      <c r="B964" s="65"/>
      <c r="C964" s="65"/>
      <c r="D964" s="65"/>
      <c r="E964" s="65"/>
      <c r="F964" s="65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</row>
    <row r="965" spans="1:26" ht="16.5">
      <c r="A965" s="65"/>
      <c r="B965" s="65"/>
      <c r="C965" s="65"/>
      <c r="D965" s="65"/>
      <c r="E965" s="65"/>
      <c r="F965" s="65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</row>
    <row r="966" spans="1:26" ht="16.5">
      <c r="A966" s="65"/>
      <c r="B966" s="65"/>
      <c r="C966" s="65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</row>
    <row r="967" spans="1:26" ht="16.5">
      <c r="A967" s="65"/>
      <c r="B967" s="65"/>
      <c r="C967" s="65"/>
      <c r="D967" s="65"/>
      <c r="E967" s="65"/>
      <c r="F967" s="65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</row>
    <row r="968" spans="1:26" ht="16.5">
      <c r="A968" s="65"/>
      <c r="B968" s="65"/>
      <c r="C968" s="65"/>
      <c r="D968" s="65"/>
      <c r="E968" s="65"/>
      <c r="F968" s="65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</row>
    <row r="969" spans="1:26" ht="16.5">
      <c r="A969" s="65"/>
      <c r="B969" s="65"/>
      <c r="C969" s="65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</row>
    <row r="970" spans="1:26" ht="16.5">
      <c r="A970" s="65"/>
      <c r="B970" s="65"/>
      <c r="C970" s="65"/>
      <c r="D970" s="65"/>
      <c r="E970" s="65"/>
      <c r="F970" s="65"/>
      <c r="G970" s="65"/>
      <c r="H970" s="65"/>
      <c r="I970" s="65"/>
      <c r="J970" s="65"/>
      <c r="K970" s="65"/>
      <c r="L970" s="65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</row>
    <row r="971" spans="1:26" ht="16.5">
      <c r="A971" s="65"/>
      <c r="B971" s="65"/>
      <c r="C971" s="65"/>
      <c r="D971" s="65"/>
      <c r="E971" s="65"/>
      <c r="F971" s="65"/>
      <c r="G971" s="65"/>
      <c r="H971" s="65"/>
      <c r="I971" s="65"/>
      <c r="J971" s="65"/>
      <c r="K971" s="65"/>
      <c r="L971" s="65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</row>
    <row r="972" spans="1:26" ht="16.5">
      <c r="A972" s="65"/>
      <c r="B972" s="65"/>
      <c r="C972" s="65"/>
      <c r="D972" s="65"/>
      <c r="E972" s="65"/>
      <c r="F972" s="65"/>
      <c r="G972" s="65"/>
      <c r="H972" s="65"/>
      <c r="I972" s="65"/>
      <c r="J972" s="65"/>
      <c r="K972" s="65"/>
      <c r="L972" s="65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</row>
    <row r="973" spans="1:26" ht="16.5">
      <c r="A973" s="65"/>
      <c r="B973" s="65"/>
      <c r="C973" s="65"/>
      <c r="D973" s="65"/>
      <c r="E973" s="65"/>
      <c r="F973" s="65"/>
      <c r="G973" s="65"/>
      <c r="H973" s="65"/>
      <c r="I973" s="65"/>
      <c r="J973" s="65"/>
      <c r="K973" s="65"/>
      <c r="L973" s="65"/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</row>
    <row r="974" spans="1:26" ht="16.5">
      <c r="A974" s="65"/>
      <c r="B974" s="65"/>
      <c r="C974" s="65"/>
      <c r="D974" s="65"/>
      <c r="E974" s="65"/>
      <c r="F974" s="65"/>
      <c r="G974" s="65"/>
      <c r="H974" s="65"/>
      <c r="I974" s="65"/>
      <c r="J974" s="65"/>
      <c r="K974" s="65"/>
      <c r="L974" s="65"/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</row>
    <row r="975" spans="1:26" ht="16.5">
      <c r="A975" s="65"/>
      <c r="B975" s="65"/>
      <c r="C975" s="65"/>
      <c r="D975" s="65"/>
      <c r="E975" s="65"/>
      <c r="F975" s="65"/>
      <c r="G975" s="65"/>
      <c r="H975" s="65"/>
      <c r="I975" s="65"/>
      <c r="J975" s="65"/>
      <c r="K975" s="65"/>
      <c r="L975" s="65"/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</row>
    <row r="976" spans="1:26" ht="16.5">
      <c r="A976" s="65"/>
      <c r="B976" s="65"/>
      <c r="C976" s="65"/>
      <c r="D976" s="65"/>
      <c r="E976" s="65"/>
      <c r="F976" s="65"/>
      <c r="G976" s="65"/>
      <c r="H976" s="65"/>
      <c r="I976" s="65"/>
      <c r="J976" s="65"/>
      <c r="K976" s="65"/>
      <c r="L976" s="65"/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</row>
    <row r="977" spans="1:26" ht="16.5">
      <c r="A977" s="65"/>
      <c r="B977" s="65"/>
      <c r="C977" s="65"/>
      <c r="D977" s="65"/>
      <c r="E977" s="65"/>
      <c r="F977" s="65"/>
      <c r="G977" s="65"/>
      <c r="H977" s="65"/>
      <c r="I977" s="65"/>
      <c r="J977" s="65"/>
      <c r="K977" s="65"/>
      <c r="L977" s="65"/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</row>
    <row r="978" spans="1:26" ht="16.5">
      <c r="A978" s="65"/>
      <c r="B978" s="65"/>
      <c r="C978" s="65"/>
      <c r="D978" s="65"/>
      <c r="E978" s="65"/>
      <c r="F978" s="65"/>
      <c r="G978" s="65"/>
      <c r="H978" s="65"/>
      <c r="I978" s="65"/>
      <c r="J978" s="65"/>
      <c r="K978" s="65"/>
      <c r="L978" s="65"/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</row>
    <row r="979" spans="1:26" ht="16.5">
      <c r="A979" s="65"/>
      <c r="B979" s="65"/>
      <c r="C979" s="65"/>
      <c r="D979" s="65"/>
      <c r="E979" s="65"/>
      <c r="F979" s="65"/>
      <c r="G979" s="65"/>
      <c r="H979" s="65"/>
      <c r="I979" s="65"/>
      <c r="J979" s="65"/>
      <c r="K979" s="65"/>
      <c r="L979" s="65"/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</row>
    <row r="980" spans="1:26" ht="16.5">
      <c r="A980" s="65"/>
      <c r="B980" s="65"/>
      <c r="C980" s="65"/>
      <c r="D980" s="65"/>
      <c r="E980" s="65"/>
      <c r="F980" s="65"/>
      <c r="G980" s="65"/>
      <c r="H980" s="65"/>
      <c r="I980" s="65"/>
      <c r="J980" s="65"/>
      <c r="K980" s="65"/>
      <c r="L980" s="65"/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</row>
    <row r="981" spans="1:26" ht="16.5">
      <c r="A981" s="65"/>
      <c r="B981" s="65"/>
      <c r="C981" s="65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</row>
    <row r="982" spans="1:26" ht="16.5">
      <c r="A982" s="65"/>
      <c r="B982" s="65"/>
      <c r="C982" s="65"/>
      <c r="D982" s="65"/>
      <c r="E982" s="65"/>
      <c r="F982" s="65"/>
      <c r="G982" s="65"/>
      <c r="H982" s="65"/>
      <c r="I982" s="65"/>
      <c r="J982" s="65"/>
      <c r="K982" s="65"/>
      <c r="L982" s="65"/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</row>
    <row r="983" spans="1:26" ht="16.5">
      <c r="A983" s="65"/>
      <c r="B983" s="65"/>
      <c r="C983" s="65"/>
      <c r="D983" s="65"/>
      <c r="E983" s="65"/>
      <c r="F983" s="65"/>
      <c r="G983" s="65"/>
      <c r="H983" s="65"/>
      <c r="I983" s="65"/>
      <c r="J983" s="65"/>
      <c r="K983" s="65"/>
      <c r="L983" s="65"/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</row>
    <row r="984" spans="1:26" ht="16.5">
      <c r="A984" s="65"/>
      <c r="B984" s="65"/>
      <c r="C984" s="65"/>
      <c r="D984" s="65"/>
      <c r="E984" s="65"/>
      <c r="F984" s="65"/>
      <c r="G984" s="65"/>
      <c r="H984" s="65"/>
      <c r="I984" s="65"/>
      <c r="J984" s="65"/>
      <c r="K984" s="65"/>
      <c r="L984" s="65"/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</row>
    <row r="985" spans="1:26" ht="16.5">
      <c r="A985" s="65"/>
      <c r="B985" s="65"/>
      <c r="C985" s="65"/>
      <c r="D985" s="65"/>
      <c r="E985" s="65"/>
      <c r="F985" s="65"/>
      <c r="G985" s="65"/>
      <c r="H985" s="65"/>
      <c r="I985" s="65"/>
      <c r="J985" s="65"/>
      <c r="K985" s="65"/>
      <c r="L985" s="65"/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</row>
    <row r="986" spans="1:26" ht="16.5">
      <c r="A986" s="65"/>
      <c r="B986" s="65"/>
      <c r="C986" s="65"/>
      <c r="D986" s="65"/>
      <c r="E986" s="65"/>
      <c r="F986" s="65"/>
      <c r="G986" s="65"/>
      <c r="H986" s="65"/>
      <c r="I986" s="65"/>
      <c r="J986" s="65"/>
      <c r="K986" s="65"/>
      <c r="L986" s="65"/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</row>
    <row r="987" spans="1:26" ht="16.5">
      <c r="A987" s="65"/>
      <c r="B987" s="65"/>
      <c r="C987" s="65"/>
      <c r="D987" s="65"/>
      <c r="E987" s="65"/>
      <c r="F987" s="65"/>
      <c r="G987" s="65"/>
      <c r="H987" s="65"/>
      <c r="I987" s="65"/>
      <c r="J987" s="65"/>
      <c r="K987" s="65"/>
      <c r="L987" s="65"/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</row>
    <row r="988" spans="1:26" ht="16.5">
      <c r="A988" s="65"/>
      <c r="B988" s="65"/>
      <c r="C988" s="65"/>
      <c r="D988" s="65"/>
      <c r="E988" s="65"/>
      <c r="F988" s="65"/>
      <c r="G988" s="65"/>
      <c r="H988" s="65"/>
      <c r="I988" s="65"/>
      <c r="J988" s="65"/>
      <c r="K988" s="65"/>
      <c r="L988" s="65"/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</row>
    <row r="989" spans="1:26" ht="16.5">
      <c r="A989" s="65"/>
      <c r="B989" s="65"/>
      <c r="C989" s="65"/>
      <c r="D989" s="65"/>
      <c r="E989" s="65"/>
      <c r="F989" s="65"/>
      <c r="G989" s="65"/>
      <c r="H989" s="65"/>
      <c r="I989" s="65"/>
      <c r="J989" s="65"/>
      <c r="K989" s="65"/>
      <c r="L989" s="65"/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</row>
    <row r="990" spans="1:26" ht="16.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</row>
    <row r="991" spans="1:26" ht="16.5">
      <c r="A991" s="65"/>
      <c r="B991" s="65"/>
      <c r="C991" s="65"/>
      <c r="D991" s="65"/>
      <c r="E991" s="65"/>
      <c r="F991" s="65"/>
      <c r="G991" s="65"/>
      <c r="H991" s="65"/>
      <c r="I991" s="65"/>
      <c r="J991" s="65"/>
      <c r="K991" s="65"/>
      <c r="L991" s="65"/>
      <c r="M991" s="65"/>
      <c r="N991" s="65"/>
      <c r="O991" s="65"/>
      <c r="P991" s="65"/>
      <c r="Q991" s="65"/>
      <c r="R991" s="65"/>
      <c r="S991" s="65"/>
      <c r="T991" s="65"/>
      <c r="U991" s="65"/>
      <c r="V991" s="65"/>
      <c r="W991" s="65"/>
      <c r="X991" s="65"/>
      <c r="Y991" s="65"/>
      <c r="Z991" s="65"/>
    </row>
    <row r="992" spans="1:26" ht="16.5">
      <c r="A992" s="65"/>
      <c r="B992" s="65"/>
      <c r="C992" s="65"/>
      <c r="D992" s="65"/>
      <c r="E992" s="65"/>
      <c r="F992" s="65"/>
      <c r="G992" s="65"/>
      <c r="H992" s="65"/>
      <c r="I992" s="65"/>
      <c r="J992" s="65"/>
      <c r="K992" s="65"/>
      <c r="L992" s="65"/>
      <c r="M992" s="65"/>
      <c r="N992" s="65"/>
      <c r="O992" s="65"/>
      <c r="P992" s="65"/>
      <c r="Q992" s="65"/>
      <c r="R992" s="65"/>
      <c r="S992" s="65"/>
      <c r="T992" s="65"/>
      <c r="U992" s="65"/>
      <c r="V992" s="65"/>
      <c r="W992" s="65"/>
      <c r="X992" s="65"/>
      <c r="Y992" s="65"/>
      <c r="Z992" s="65"/>
    </row>
    <row r="993" spans="1:26" ht="16.5">
      <c r="A993" s="65"/>
      <c r="B993" s="65"/>
      <c r="C993" s="65"/>
      <c r="D993" s="65"/>
      <c r="E993" s="65"/>
      <c r="F993" s="65"/>
      <c r="G993" s="65"/>
      <c r="H993" s="65"/>
      <c r="I993" s="65"/>
      <c r="J993" s="65"/>
      <c r="K993" s="65"/>
      <c r="L993" s="65"/>
      <c r="M993" s="65"/>
      <c r="N993" s="65"/>
      <c r="O993" s="65"/>
      <c r="P993" s="65"/>
      <c r="Q993" s="65"/>
      <c r="R993" s="65"/>
      <c r="S993" s="65"/>
      <c r="T993" s="65"/>
      <c r="U993" s="65"/>
      <c r="V993" s="65"/>
      <c r="W993" s="65"/>
      <c r="X993" s="65"/>
      <c r="Y993" s="65"/>
      <c r="Z993" s="65"/>
    </row>
    <row r="994" spans="1:26" ht="16.5">
      <c r="A994" s="65"/>
      <c r="B994" s="65"/>
      <c r="C994" s="65"/>
      <c r="D994" s="65"/>
      <c r="E994" s="65"/>
      <c r="F994" s="65"/>
      <c r="G994" s="65"/>
      <c r="H994" s="65"/>
      <c r="I994" s="65"/>
      <c r="J994" s="65"/>
      <c r="K994" s="65"/>
      <c r="L994" s="65"/>
      <c r="M994" s="65"/>
      <c r="N994" s="65"/>
      <c r="O994" s="65"/>
      <c r="P994" s="65"/>
      <c r="Q994" s="65"/>
      <c r="R994" s="65"/>
      <c r="S994" s="65"/>
      <c r="T994" s="65"/>
      <c r="U994" s="65"/>
      <c r="V994" s="65"/>
      <c r="W994" s="65"/>
      <c r="X994" s="65"/>
      <c r="Y994" s="65"/>
      <c r="Z994" s="65"/>
    </row>
    <row r="995" spans="1:26" ht="16.5">
      <c r="A995" s="65"/>
      <c r="B995" s="65"/>
      <c r="C995" s="65"/>
      <c r="D995" s="65"/>
      <c r="E995" s="65"/>
      <c r="F995" s="65"/>
      <c r="G995" s="65"/>
      <c r="H995" s="65"/>
      <c r="I995" s="65"/>
      <c r="J995" s="65"/>
      <c r="K995" s="65"/>
      <c r="L995" s="65"/>
      <c r="M995" s="65"/>
      <c r="N995" s="65"/>
      <c r="O995" s="65"/>
      <c r="P995" s="65"/>
      <c r="Q995" s="65"/>
      <c r="R995" s="65"/>
      <c r="S995" s="65"/>
      <c r="T995" s="65"/>
      <c r="U995" s="65"/>
      <c r="V995" s="65"/>
      <c r="W995" s="65"/>
      <c r="X995" s="65"/>
      <c r="Y995" s="65"/>
      <c r="Z995" s="65"/>
    </row>
    <row r="996" spans="1:26" ht="16.5">
      <c r="A996" s="65"/>
      <c r="B996" s="65"/>
      <c r="C996" s="65"/>
      <c r="D996" s="65"/>
      <c r="E996" s="65"/>
      <c r="F996" s="65"/>
      <c r="G996" s="65"/>
      <c r="H996" s="65"/>
      <c r="I996" s="65"/>
      <c r="J996" s="65"/>
      <c r="K996" s="65"/>
      <c r="L996" s="65"/>
      <c r="M996" s="65"/>
      <c r="N996" s="65"/>
      <c r="O996" s="65"/>
      <c r="P996" s="65"/>
      <c r="Q996" s="65"/>
      <c r="R996" s="65"/>
      <c r="S996" s="65"/>
      <c r="T996" s="65"/>
      <c r="U996" s="65"/>
      <c r="V996" s="65"/>
      <c r="W996" s="65"/>
      <c r="X996" s="65"/>
      <c r="Y996" s="65"/>
      <c r="Z996" s="65"/>
    </row>
    <row r="997" spans="1:26" ht="16.5">
      <c r="A997" s="65"/>
      <c r="B997" s="65"/>
      <c r="C997" s="65"/>
      <c r="D997" s="65"/>
      <c r="E997" s="65"/>
      <c r="F997" s="65"/>
      <c r="G997" s="65"/>
      <c r="H997" s="65"/>
      <c r="I997" s="65"/>
      <c r="J997" s="65"/>
      <c r="K997" s="65"/>
      <c r="L997" s="65"/>
      <c r="M997" s="65"/>
      <c r="N997" s="65"/>
      <c r="O997" s="65"/>
      <c r="P997" s="65"/>
      <c r="Q997" s="65"/>
      <c r="R997" s="65"/>
      <c r="S997" s="65"/>
      <c r="T997" s="65"/>
      <c r="U997" s="65"/>
      <c r="V997" s="65"/>
      <c r="W997" s="65"/>
      <c r="X997" s="65"/>
      <c r="Y997" s="65"/>
      <c r="Z997" s="65"/>
    </row>
    <row r="998" spans="1:26" ht="16.5">
      <c r="A998" s="65"/>
      <c r="B998" s="65"/>
      <c r="C998" s="65"/>
      <c r="D998" s="65"/>
      <c r="E998" s="65"/>
      <c r="F998" s="65"/>
      <c r="G998" s="65"/>
      <c r="H998" s="65"/>
      <c r="I998" s="65"/>
      <c r="J998" s="65"/>
      <c r="K998" s="65"/>
      <c r="L998" s="65"/>
      <c r="M998" s="65"/>
      <c r="N998" s="65"/>
      <c r="O998" s="65"/>
      <c r="P998" s="65"/>
      <c r="Q998" s="65"/>
      <c r="R998" s="65"/>
      <c r="S998" s="65"/>
      <c r="T998" s="65"/>
      <c r="U998" s="65"/>
      <c r="V998" s="65"/>
      <c r="W998" s="65"/>
      <c r="X998" s="65"/>
      <c r="Y998" s="65"/>
      <c r="Z998" s="65"/>
    </row>
    <row r="999" spans="1:26" ht="16.5">
      <c r="A999" s="65"/>
      <c r="B999" s="65"/>
      <c r="C999" s="65"/>
      <c r="D999" s="65"/>
      <c r="E999" s="65"/>
      <c r="F999" s="65"/>
      <c r="G999" s="65"/>
      <c r="H999" s="65"/>
      <c r="I999" s="65"/>
      <c r="J999" s="65"/>
      <c r="K999" s="65"/>
      <c r="L999" s="65"/>
      <c r="M999" s="65"/>
      <c r="N999" s="65"/>
      <c r="O999" s="65"/>
      <c r="P999" s="65"/>
      <c r="Q999" s="65"/>
      <c r="R999" s="65"/>
      <c r="S999" s="65"/>
      <c r="T999" s="65"/>
      <c r="U999" s="65"/>
      <c r="V999" s="65"/>
      <c r="W999" s="65"/>
      <c r="X999" s="65"/>
      <c r="Y999" s="65"/>
      <c r="Z999" s="65"/>
    </row>
    <row r="1000" spans="1:26" ht="16.5">
      <c r="A1000" s="65"/>
      <c r="B1000" s="65"/>
      <c r="C1000" s="65"/>
      <c r="D1000" s="65"/>
      <c r="E1000" s="65"/>
      <c r="F1000" s="65"/>
      <c r="G1000" s="65"/>
      <c r="H1000" s="65"/>
      <c r="I1000" s="65"/>
      <c r="J1000" s="65"/>
      <c r="K1000" s="65"/>
      <c r="L1000" s="65"/>
      <c r="M1000" s="65"/>
      <c r="N1000" s="65"/>
      <c r="O1000" s="65"/>
      <c r="P1000" s="65"/>
      <c r="Q1000" s="65"/>
      <c r="R1000" s="65"/>
      <c r="S1000" s="65"/>
      <c r="T1000" s="65"/>
      <c r="U1000" s="65"/>
      <c r="V1000" s="65"/>
      <c r="W1000" s="65"/>
      <c r="X1000" s="65"/>
      <c r="Y1000" s="65"/>
      <c r="Z1000" s="65"/>
    </row>
  </sheetData>
  <phoneticPr fontId="1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01"/>
  <sheetViews>
    <sheetView workbookViewId="0"/>
  </sheetViews>
  <sheetFormatPr defaultColWidth="12.5703125" defaultRowHeight="15.75" customHeight="1"/>
  <cols>
    <col min="1" max="1" width="3.42578125" customWidth="1"/>
    <col min="3" max="5" width="17.5703125" customWidth="1"/>
    <col min="6" max="6" width="3.140625" customWidth="1"/>
    <col min="8" max="10" width="17.5703125" customWidth="1"/>
    <col min="11" max="11" width="2.7109375" customWidth="1"/>
    <col min="12" max="15" width="17.5703125" customWidth="1"/>
  </cols>
  <sheetData>
    <row r="1" spans="1:26" ht="12.75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</row>
    <row r="2" spans="1:26" ht="16.5">
      <c r="A2" s="80"/>
      <c r="B2" s="81" t="s">
        <v>92</v>
      </c>
      <c r="C2" s="82"/>
      <c r="D2" s="82"/>
      <c r="E2" s="82"/>
      <c r="F2" s="82"/>
      <c r="G2" s="83" t="s">
        <v>93</v>
      </c>
      <c r="H2" s="82"/>
      <c r="I2" s="82"/>
      <c r="J2" s="82"/>
      <c r="K2" s="80"/>
      <c r="L2" s="84" t="s">
        <v>47</v>
      </c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</row>
    <row r="3" spans="1:26" ht="16.5">
      <c r="A3" s="80"/>
      <c r="B3" s="85" t="s">
        <v>52</v>
      </c>
      <c r="C3" s="85">
        <v>0</v>
      </c>
      <c r="D3" s="86">
        <v>7500</v>
      </c>
      <c r="E3" s="86">
        <v>22500</v>
      </c>
      <c r="F3" s="82"/>
      <c r="G3" s="87" t="s">
        <v>52</v>
      </c>
      <c r="H3" s="87">
        <v>0</v>
      </c>
      <c r="I3" s="88">
        <v>10000</v>
      </c>
      <c r="J3" s="88">
        <v>30000</v>
      </c>
      <c r="K3" s="80"/>
      <c r="L3" s="89" t="s">
        <v>52</v>
      </c>
      <c r="M3" s="89">
        <v>0</v>
      </c>
      <c r="N3" s="90">
        <v>12500</v>
      </c>
      <c r="O3" s="90">
        <v>37500</v>
      </c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</row>
    <row r="4" spans="1:26" ht="15.75" customHeight="1">
      <c r="A4" s="80"/>
      <c r="B4" s="61">
        <v>260</v>
      </c>
      <c r="C4" s="91">
        <v>260900000000</v>
      </c>
      <c r="D4" s="92">
        <f t="shared" ref="D4:D43" si="0">C4*5</f>
        <v>1304500000000</v>
      </c>
      <c r="E4" s="92">
        <f t="shared" ref="E4:E43" si="1">C4*9</f>
        <v>2348100000000</v>
      </c>
      <c r="F4" s="23"/>
      <c r="G4" s="93">
        <v>270</v>
      </c>
      <c r="H4" s="91">
        <v>554700000000</v>
      </c>
      <c r="I4" s="94">
        <f t="shared" ref="I4:I33" si="2">H4*5</f>
        <v>2773500000000</v>
      </c>
      <c r="J4" s="94">
        <f t="shared" ref="J4:J33" si="3">H4*9</f>
        <v>4992300000000</v>
      </c>
      <c r="K4" s="23"/>
      <c r="L4" s="95">
        <v>280</v>
      </c>
      <c r="M4" s="91">
        <v>1039200000000</v>
      </c>
      <c r="N4" s="94">
        <f t="shared" ref="N4:N23" si="4">M4*5</f>
        <v>5196000000000</v>
      </c>
      <c r="O4" s="94">
        <f t="shared" ref="O4:O23" si="5">M4*9</f>
        <v>9352800000000</v>
      </c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</row>
    <row r="5" spans="1:26" ht="15.75" customHeight="1">
      <c r="A5" s="80"/>
      <c r="B5" s="61">
        <v>261</v>
      </c>
      <c r="C5" s="92">
        <v>264700000000</v>
      </c>
      <c r="D5" s="92">
        <f t="shared" si="0"/>
        <v>1323500000000</v>
      </c>
      <c r="E5" s="92">
        <f t="shared" si="1"/>
        <v>2382300000000</v>
      </c>
      <c r="F5" s="23"/>
      <c r="G5" s="93">
        <v>271</v>
      </c>
      <c r="H5" s="91">
        <v>561800000000</v>
      </c>
      <c r="I5" s="94">
        <f t="shared" si="2"/>
        <v>2809000000000</v>
      </c>
      <c r="J5" s="94">
        <f t="shared" si="3"/>
        <v>5056200000000</v>
      </c>
      <c r="K5" s="23"/>
      <c r="L5" s="95">
        <v>281</v>
      </c>
      <c r="M5" s="91">
        <v>1053400000000</v>
      </c>
      <c r="N5" s="94">
        <f t="shared" si="4"/>
        <v>5267000000000</v>
      </c>
      <c r="O5" s="94">
        <f t="shared" si="5"/>
        <v>9480600000000</v>
      </c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</row>
    <row r="6" spans="1:26" ht="15.75" customHeight="1">
      <c r="A6" s="80"/>
      <c r="B6" s="61">
        <v>262</v>
      </c>
      <c r="C6" s="92">
        <v>268500000000</v>
      </c>
      <c r="D6" s="92">
        <f t="shared" si="0"/>
        <v>1342500000000</v>
      </c>
      <c r="E6" s="92">
        <f t="shared" si="1"/>
        <v>2416500000000</v>
      </c>
      <c r="F6" s="23"/>
      <c r="G6" s="93">
        <v>272</v>
      </c>
      <c r="H6" s="91">
        <v>570150000000</v>
      </c>
      <c r="I6" s="94">
        <f t="shared" si="2"/>
        <v>2850750000000</v>
      </c>
      <c r="J6" s="94">
        <f t="shared" si="3"/>
        <v>5131350000000</v>
      </c>
      <c r="K6" s="23"/>
      <c r="L6" s="95">
        <v>282</v>
      </c>
      <c r="M6" s="91">
        <v>1066000000000</v>
      </c>
      <c r="N6" s="94">
        <f t="shared" si="4"/>
        <v>5330000000000</v>
      </c>
      <c r="O6" s="94">
        <f t="shared" si="5"/>
        <v>9594000000000</v>
      </c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</row>
    <row r="7" spans="1:26" ht="15.75" customHeight="1">
      <c r="A7" s="80"/>
      <c r="B7" s="61">
        <v>263</v>
      </c>
      <c r="C7" s="91">
        <v>272200000000</v>
      </c>
      <c r="D7" s="94">
        <f t="shared" si="0"/>
        <v>1361000000000</v>
      </c>
      <c r="E7" s="92">
        <f t="shared" si="1"/>
        <v>2449800000000</v>
      </c>
      <c r="F7" s="23"/>
      <c r="G7" s="93">
        <v>273</v>
      </c>
      <c r="H7" s="91">
        <v>577250000000</v>
      </c>
      <c r="I7" s="94">
        <f t="shared" si="2"/>
        <v>2886250000000</v>
      </c>
      <c r="J7" s="94">
        <f t="shared" si="3"/>
        <v>5195250000000</v>
      </c>
      <c r="K7" s="23"/>
      <c r="L7" s="95">
        <v>283</v>
      </c>
      <c r="M7" s="91">
        <v>1080200000000</v>
      </c>
      <c r="N7" s="94">
        <f t="shared" si="4"/>
        <v>5401000000000</v>
      </c>
      <c r="O7" s="94">
        <f t="shared" si="5"/>
        <v>9721800000000</v>
      </c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</row>
    <row r="8" spans="1:26" ht="15.75" customHeight="1">
      <c r="A8" s="80"/>
      <c r="B8" s="61">
        <v>264</v>
      </c>
      <c r="C8" s="91">
        <v>276500000000</v>
      </c>
      <c r="D8" s="94">
        <f t="shared" si="0"/>
        <v>1382500000000</v>
      </c>
      <c r="E8" s="92">
        <f t="shared" si="1"/>
        <v>2488500000000</v>
      </c>
      <c r="F8" s="23"/>
      <c r="G8" s="93">
        <v>274</v>
      </c>
      <c r="H8" s="91">
        <v>584350000000</v>
      </c>
      <c r="I8" s="94">
        <f t="shared" si="2"/>
        <v>2921750000000</v>
      </c>
      <c r="J8" s="94">
        <f t="shared" si="3"/>
        <v>5259150000000</v>
      </c>
      <c r="K8" s="23"/>
      <c r="L8" s="95">
        <v>284</v>
      </c>
      <c r="M8" s="91">
        <v>1093000000000</v>
      </c>
      <c r="N8" s="94">
        <f t="shared" si="4"/>
        <v>5465000000000</v>
      </c>
      <c r="O8" s="94">
        <f t="shared" si="5"/>
        <v>9837000000000</v>
      </c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</row>
    <row r="9" spans="1:26" ht="15.75" customHeight="1">
      <c r="A9" s="80"/>
      <c r="B9" s="61">
        <v>265</v>
      </c>
      <c r="C9" s="91">
        <v>311100000000</v>
      </c>
      <c r="D9" s="94">
        <f t="shared" si="0"/>
        <v>1555500000000</v>
      </c>
      <c r="E9" s="92">
        <f t="shared" si="1"/>
        <v>2799900000000</v>
      </c>
      <c r="F9" s="23"/>
      <c r="G9" s="93">
        <v>275</v>
      </c>
      <c r="H9" s="91">
        <v>657300000000</v>
      </c>
      <c r="I9" s="94">
        <f t="shared" si="2"/>
        <v>3286500000000</v>
      </c>
      <c r="J9" s="94">
        <f t="shared" si="3"/>
        <v>5915700000000</v>
      </c>
      <c r="K9" s="23"/>
      <c r="L9" s="95">
        <v>285</v>
      </c>
      <c r="M9" s="91">
        <v>1228800000000</v>
      </c>
      <c r="N9" s="94">
        <f t="shared" si="4"/>
        <v>6144000000000</v>
      </c>
      <c r="O9" s="94">
        <f t="shared" si="5"/>
        <v>11059200000000</v>
      </c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</row>
    <row r="10" spans="1:26" ht="15.75" customHeight="1">
      <c r="A10" s="80"/>
      <c r="B10" s="61">
        <v>266</v>
      </c>
      <c r="C10" s="91">
        <v>315300000000</v>
      </c>
      <c r="D10" s="94">
        <f t="shared" si="0"/>
        <v>1576500000000</v>
      </c>
      <c r="E10" s="92">
        <f t="shared" si="1"/>
        <v>2837700000000</v>
      </c>
      <c r="F10" s="23"/>
      <c r="G10" s="93">
        <v>276</v>
      </c>
      <c r="H10" s="91">
        <v>666750000000</v>
      </c>
      <c r="I10" s="94">
        <f t="shared" si="2"/>
        <v>3333750000000</v>
      </c>
      <c r="J10" s="94">
        <f t="shared" si="3"/>
        <v>6000750000000</v>
      </c>
      <c r="K10" s="23"/>
      <c r="L10" s="95">
        <v>286</v>
      </c>
      <c r="M10" s="91">
        <v>1243000000000</v>
      </c>
      <c r="N10" s="94">
        <f t="shared" si="4"/>
        <v>6215000000000</v>
      </c>
      <c r="O10" s="94">
        <f t="shared" si="5"/>
        <v>11187000000000</v>
      </c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</row>
    <row r="11" spans="1:26" ht="15.75" customHeight="1">
      <c r="A11" s="80"/>
      <c r="B11" s="61">
        <v>267</v>
      </c>
      <c r="C11" s="91">
        <v>319600000000</v>
      </c>
      <c r="D11" s="94">
        <f t="shared" si="0"/>
        <v>1598000000000</v>
      </c>
      <c r="E11" s="92">
        <f t="shared" si="1"/>
        <v>2876400000000</v>
      </c>
      <c r="F11" s="23"/>
      <c r="G11" s="93">
        <v>277</v>
      </c>
      <c r="H11" s="91">
        <v>676200000000</v>
      </c>
      <c r="I11" s="94">
        <f t="shared" si="2"/>
        <v>3381000000000</v>
      </c>
      <c r="J11" s="94">
        <f t="shared" si="3"/>
        <v>6085800000000</v>
      </c>
      <c r="K11" s="23"/>
      <c r="L11" s="95">
        <v>287</v>
      </c>
      <c r="M11" s="91">
        <v>1259200000000</v>
      </c>
      <c r="N11" s="94">
        <f t="shared" si="4"/>
        <v>6296000000000</v>
      </c>
      <c r="O11" s="94">
        <f t="shared" si="5"/>
        <v>11332800000000</v>
      </c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</row>
    <row r="12" spans="1:26" ht="15.75" customHeight="1">
      <c r="A12" s="80"/>
      <c r="B12" s="61">
        <v>268</v>
      </c>
      <c r="C12" s="91">
        <v>324500000000</v>
      </c>
      <c r="D12" s="94">
        <f t="shared" si="0"/>
        <v>1622500000000</v>
      </c>
      <c r="E12" s="92">
        <f t="shared" si="1"/>
        <v>2920500000000</v>
      </c>
      <c r="F12" s="23"/>
      <c r="G12" s="93">
        <v>278</v>
      </c>
      <c r="H12" s="91">
        <v>685650000000</v>
      </c>
      <c r="I12" s="94">
        <f t="shared" si="2"/>
        <v>3428250000000</v>
      </c>
      <c r="J12" s="94">
        <f t="shared" si="3"/>
        <v>6170850000000</v>
      </c>
      <c r="K12" s="23"/>
      <c r="L12" s="95">
        <v>288</v>
      </c>
      <c r="M12" s="91">
        <v>1275400000000</v>
      </c>
      <c r="N12" s="94">
        <f t="shared" si="4"/>
        <v>6377000000000</v>
      </c>
      <c r="O12" s="94">
        <f t="shared" si="5"/>
        <v>11478600000000</v>
      </c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</row>
    <row r="13" spans="1:26" ht="15.75" customHeight="1">
      <c r="A13" s="80"/>
      <c r="B13" s="61">
        <v>269</v>
      </c>
      <c r="C13" s="91">
        <v>328800000000</v>
      </c>
      <c r="D13" s="94">
        <f t="shared" si="0"/>
        <v>1644000000000</v>
      </c>
      <c r="E13" s="92">
        <f t="shared" si="1"/>
        <v>2959200000000</v>
      </c>
      <c r="F13" s="23"/>
      <c r="G13" s="93">
        <v>279</v>
      </c>
      <c r="H13" s="91">
        <v>695100000000</v>
      </c>
      <c r="I13" s="94">
        <f t="shared" si="2"/>
        <v>3475500000000</v>
      </c>
      <c r="J13" s="94">
        <f t="shared" si="3"/>
        <v>6255900000000</v>
      </c>
      <c r="K13" s="23"/>
      <c r="L13" s="95">
        <v>289</v>
      </c>
      <c r="M13" s="91">
        <v>1290000000000</v>
      </c>
      <c r="N13" s="94">
        <f t="shared" si="4"/>
        <v>6450000000000</v>
      </c>
      <c r="O13" s="94">
        <f t="shared" si="5"/>
        <v>11610000000000</v>
      </c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</row>
    <row r="14" spans="1:26" ht="15.75" customHeight="1">
      <c r="A14" s="80"/>
      <c r="B14" s="61">
        <v>270</v>
      </c>
      <c r="C14" s="91">
        <v>369800000000</v>
      </c>
      <c r="D14" s="94">
        <f t="shared" si="0"/>
        <v>1849000000000</v>
      </c>
      <c r="E14" s="92">
        <f t="shared" si="1"/>
        <v>3328200000000</v>
      </c>
      <c r="F14" s="23"/>
      <c r="G14" s="93">
        <v>280</v>
      </c>
      <c r="H14" s="91">
        <v>779400000000</v>
      </c>
      <c r="I14" s="94">
        <f t="shared" si="2"/>
        <v>3897000000000</v>
      </c>
      <c r="J14" s="94">
        <f t="shared" si="3"/>
        <v>7014600000000</v>
      </c>
      <c r="K14" s="23"/>
      <c r="L14" s="95">
        <v>290</v>
      </c>
      <c r="M14" s="91">
        <v>1449600000000</v>
      </c>
      <c r="N14" s="94">
        <f t="shared" si="4"/>
        <v>7248000000000</v>
      </c>
      <c r="O14" s="94">
        <f t="shared" si="5"/>
        <v>13046400000000</v>
      </c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</row>
    <row r="15" spans="1:26" ht="15.75" customHeight="1">
      <c r="A15" s="80"/>
      <c r="B15" s="61">
        <v>271</v>
      </c>
      <c r="C15" s="91">
        <v>375200000000</v>
      </c>
      <c r="D15" s="94">
        <f t="shared" si="0"/>
        <v>1876000000000</v>
      </c>
      <c r="E15" s="92">
        <f t="shared" si="1"/>
        <v>3376800000000</v>
      </c>
      <c r="F15" s="23"/>
      <c r="G15" s="93">
        <v>281</v>
      </c>
      <c r="H15" s="91">
        <v>790050000000</v>
      </c>
      <c r="I15" s="94">
        <f t="shared" si="2"/>
        <v>3950250000000</v>
      </c>
      <c r="J15" s="94">
        <f t="shared" si="3"/>
        <v>7110450000000</v>
      </c>
      <c r="K15" s="23"/>
      <c r="L15" s="95">
        <v>291</v>
      </c>
      <c r="M15" s="91">
        <v>1465800000000</v>
      </c>
      <c r="N15" s="94">
        <f t="shared" si="4"/>
        <v>7329000000000</v>
      </c>
      <c r="O15" s="94">
        <f t="shared" si="5"/>
        <v>13192200000000</v>
      </c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</row>
    <row r="16" spans="1:26" ht="15.75" customHeight="1">
      <c r="A16" s="80"/>
      <c r="B16" s="61">
        <v>272</v>
      </c>
      <c r="C16" s="91">
        <v>380600000000</v>
      </c>
      <c r="D16" s="94">
        <f t="shared" si="0"/>
        <v>1903000000000</v>
      </c>
      <c r="E16" s="92">
        <f t="shared" si="1"/>
        <v>3425400000000</v>
      </c>
      <c r="F16" s="23"/>
      <c r="G16" s="93">
        <v>282</v>
      </c>
      <c r="H16" s="91">
        <v>799500000000</v>
      </c>
      <c r="I16" s="94">
        <f t="shared" si="2"/>
        <v>3997500000000</v>
      </c>
      <c r="J16" s="94">
        <f t="shared" si="3"/>
        <v>7195500000000</v>
      </c>
      <c r="K16" s="23"/>
      <c r="L16" s="95">
        <v>292</v>
      </c>
      <c r="M16" s="91">
        <v>1484200000000</v>
      </c>
      <c r="N16" s="94">
        <f t="shared" si="4"/>
        <v>7421000000000</v>
      </c>
      <c r="O16" s="94">
        <f t="shared" si="5"/>
        <v>13357800000000</v>
      </c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</row>
    <row r="17" spans="1:26" ht="15.75" customHeight="1">
      <c r="A17" s="80"/>
      <c r="B17" s="61">
        <v>273</v>
      </c>
      <c r="C17" s="91">
        <v>386000000000</v>
      </c>
      <c r="D17" s="94">
        <f t="shared" si="0"/>
        <v>1930000000000</v>
      </c>
      <c r="E17" s="92">
        <f t="shared" si="1"/>
        <v>3474000000000</v>
      </c>
      <c r="F17" s="23"/>
      <c r="G17" s="93">
        <v>283</v>
      </c>
      <c r="H17" s="91">
        <v>810150000000</v>
      </c>
      <c r="I17" s="94">
        <f t="shared" si="2"/>
        <v>4050750000000</v>
      </c>
      <c r="J17" s="94">
        <f t="shared" si="3"/>
        <v>7291350000000</v>
      </c>
      <c r="K17" s="23"/>
      <c r="L17" s="95">
        <v>293</v>
      </c>
      <c r="M17" s="91">
        <v>1502800000000</v>
      </c>
      <c r="N17" s="94">
        <f t="shared" si="4"/>
        <v>7514000000000</v>
      </c>
      <c r="O17" s="94">
        <f t="shared" si="5"/>
        <v>13525200000000</v>
      </c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</row>
    <row r="18" spans="1:26" ht="15.75" customHeight="1">
      <c r="A18" s="80"/>
      <c r="B18" s="61">
        <v>274</v>
      </c>
      <c r="C18" s="91">
        <v>391400000000</v>
      </c>
      <c r="D18" s="94">
        <f t="shared" si="0"/>
        <v>1957000000000</v>
      </c>
      <c r="E18" s="92">
        <f t="shared" si="1"/>
        <v>3522600000000</v>
      </c>
      <c r="F18" s="23"/>
      <c r="G18" s="93">
        <v>284</v>
      </c>
      <c r="H18" s="91">
        <v>819750000000</v>
      </c>
      <c r="I18" s="94">
        <f t="shared" si="2"/>
        <v>4098750000000</v>
      </c>
      <c r="J18" s="94">
        <f t="shared" si="3"/>
        <v>7377750000000</v>
      </c>
      <c r="K18" s="23"/>
      <c r="L18" s="95">
        <v>294</v>
      </c>
      <c r="M18" s="91">
        <v>1519200000000</v>
      </c>
      <c r="N18" s="94">
        <f t="shared" si="4"/>
        <v>7596000000000</v>
      </c>
      <c r="O18" s="94">
        <f t="shared" si="5"/>
        <v>13672800000000</v>
      </c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</row>
    <row r="19" spans="1:26" ht="15.75" customHeight="1">
      <c r="A19" s="80"/>
      <c r="B19" s="61">
        <v>275</v>
      </c>
      <c r="C19" s="91">
        <v>440300000000</v>
      </c>
      <c r="D19" s="94">
        <f t="shared" si="0"/>
        <v>2201500000000</v>
      </c>
      <c r="E19" s="92">
        <f t="shared" si="1"/>
        <v>3962700000000</v>
      </c>
      <c r="F19" s="23"/>
      <c r="G19" s="93">
        <v>285</v>
      </c>
      <c r="H19" s="91">
        <v>921600000000</v>
      </c>
      <c r="I19" s="94">
        <f t="shared" si="2"/>
        <v>4608000000000</v>
      </c>
      <c r="J19" s="94">
        <f t="shared" si="3"/>
        <v>8294400000000</v>
      </c>
      <c r="K19" s="23"/>
      <c r="L19" s="95">
        <v>295</v>
      </c>
      <c r="M19" s="91">
        <v>1519200000000</v>
      </c>
      <c r="N19" s="94">
        <f t="shared" si="4"/>
        <v>7596000000000</v>
      </c>
      <c r="O19" s="94">
        <f t="shared" si="5"/>
        <v>13672800000000</v>
      </c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</row>
    <row r="20" spans="1:26" ht="15.75" customHeight="1">
      <c r="A20" s="80"/>
      <c r="B20" s="61">
        <v>276</v>
      </c>
      <c r="C20" s="91">
        <v>444500000000</v>
      </c>
      <c r="D20" s="94">
        <f t="shared" si="0"/>
        <v>2222500000000</v>
      </c>
      <c r="E20" s="92">
        <f t="shared" si="1"/>
        <v>4000500000000</v>
      </c>
      <c r="F20" s="23"/>
      <c r="G20" s="93">
        <v>286</v>
      </c>
      <c r="H20" s="91">
        <v>932250000000</v>
      </c>
      <c r="I20" s="94">
        <f t="shared" si="2"/>
        <v>4661250000000</v>
      </c>
      <c r="J20" s="94">
        <f t="shared" si="3"/>
        <v>8390250000000</v>
      </c>
      <c r="K20" s="23"/>
      <c r="L20" s="95">
        <v>296</v>
      </c>
      <c r="M20" s="91">
        <v>1519200000000</v>
      </c>
      <c r="N20" s="94">
        <f t="shared" si="4"/>
        <v>7596000000000</v>
      </c>
      <c r="O20" s="94">
        <f t="shared" si="5"/>
        <v>13672800000000</v>
      </c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</row>
    <row r="21" spans="1:26" ht="15.75" customHeight="1">
      <c r="A21" s="80"/>
      <c r="B21" s="61">
        <v>277</v>
      </c>
      <c r="C21" s="91">
        <v>450800000000</v>
      </c>
      <c r="D21" s="94">
        <f t="shared" si="0"/>
        <v>2254000000000</v>
      </c>
      <c r="E21" s="92">
        <f t="shared" si="1"/>
        <v>4057200000000</v>
      </c>
      <c r="F21" s="23"/>
      <c r="G21" s="93">
        <v>287</v>
      </c>
      <c r="H21" s="91">
        <v>944400000000</v>
      </c>
      <c r="I21" s="94">
        <f t="shared" si="2"/>
        <v>4722000000000</v>
      </c>
      <c r="J21" s="94">
        <f t="shared" si="3"/>
        <v>8499600000000</v>
      </c>
      <c r="K21" s="23"/>
      <c r="L21" s="95">
        <v>297</v>
      </c>
      <c r="M21" s="91">
        <v>1519200000000</v>
      </c>
      <c r="N21" s="94">
        <f t="shared" si="4"/>
        <v>7596000000000</v>
      </c>
      <c r="O21" s="94">
        <f t="shared" si="5"/>
        <v>13672800000000</v>
      </c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</row>
    <row r="22" spans="1:26" ht="15.75" customHeight="1">
      <c r="A22" s="80"/>
      <c r="B22" s="61">
        <v>278</v>
      </c>
      <c r="C22" s="91">
        <v>456400000000</v>
      </c>
      <c r="D22" s="94">
        <f t="shared" si="0"/>
        <v>2282000000000</v>
      </c>
      <c r="E22" s="92">
        <f t="shared" si="1"/>
        <v>4107600000000</v>
      </c>
      <c r="F22" s="23"/>
      <c r="G22" s="93">
        <v>288</v>
      </c>
      <c r="H22" s="91">
        <v>956550000000</v>
      </c>
      <c r="I22" s="94">
        <f t="shared" si="2"/>
        <v>4782750000000</v>
      </c>
      <c r="J22" s="94">
        <f t="shared" si="3"/>
        <v>8608950000000</v>
      </c>
      <c r="K22" s="23"/>
      <c r="L22" s="95">
        <v>298</v>
      </c>
      <c r="M22" s="91">
        <v>1519200000000</v>
      </c>
      <c r="N22" s="94">
        <f t="shared" si="4"/>
        <v>7596000000000</v>
      </c>
      <c r="O22" s="94">
        <f t="shared" si="5"/>
        <v>13672800000000</v>
      </c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</row>
    <row r="23" spans="1:26" ht="15.75" customHeight="1">
      <c r="A23" s="80"/>
      <c r="B23" s="61">
        <v>279</v>
      </c>
      <c r="C23" s="91">
        <v>462700000000</v>
      </c>
      <c r="D23" s="94">
        <f t="shared" si="0"/>
        <v>2313500000000</v>
      </c>
      <c r="E23" s="92">
        <f t="shared" si="1"/>
        <v>4164300000000</v>
      </c>
      <c r="F23" s="23"/>
      <c r="G23" s="93">
        <v>289</v>
      </c>
      <c r="H23" s="91">
        <v>967500000000</v>
      </c>
      <c r="I23" s="94">
        <f t="shared" si="2"/>
        <v>4837500000000</v>
      </c>
      <c r="J23" s="94">
        <f t="shared" si="3"/>
        <v>8707500000000</v>
      </c>
      <c r="K23" s="23"/>
      <c r="L23" s="95">
        <v>299</v>
      </c>
      <c r="M23" s="91">
        <v>1519200000000</v>
      </c>
      <c r="N23" s="94">
        <f t="shared" si="4"/>
        <v>7596000000000</v>
      </c>
      <c r="O23" s="94">
        <f t="shared" si="5"/>
        <v>13672800000000</v>
      </c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</row>
    <row r="24" spans="1:26" ht="15.75" customHeight="1">
      <c r="A24" s="80"/>
      <c r="B24" s="61">
        <v>280</v>
      </c>
      <c r="C24" s="91">
        <v>519600000000</v>
      </c>
      <c r="D24" s="94">
        <f t="shared" si="0"/>
        <v>2598000000000</v>
      </c>
      <c r="E24" s="92">
        <f t="shared" si="1"/>
        <v>4676400000000</v>
      </c>
      <c r="F24" s="23"/>
      <c r="G24" s="93">
        <v>290</v>
      </c>
      <c r="H24" s="91">
        <v>1087200000000</v>
      </c>
      <c r="I24" s="94">
        <f t="shared" si="2"/>
        <v>5436000000000</v>
      </c>
      <c r="J24" s="94">
        <f t="shared" si="3"/>
        <v>9784800000000</v>
      </c>
      <c r="K24" s="23"/>
      <c r="L24" s="23"/>
      <c r="M24" s="23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</row>
    <row r="25" spans="1:26" ht="15.75" customHeight="1">
      <c r="A25" s="80"/>
      <c r="B25" s="61">
        <v>281</v>
      </c>
      <c r="C25" s="91">
        <v>526700000000</v>
      </c>
      <c r="D25" s="94">
        <f t="shared" si="0"/>
        <v>2633500000000</v>
      </c>
      <c r="E25" s="92">
        <f t="shared" si="1"/>
        <v>4740300000000</v>
      </c>
      <c r="F25" s="23"/>
      <c r="G25" s="93">
        <v>291</v>
      </c>
      <c r="H25" s="91">
        <v>1099350000000</v>
      </c>
      <c r="I25" s="94">
        <f t="shared" si="2"/>
        <v>5496750000000</v>
      </c>
      <c r="J25" s="94">
        <f t="shared" si="3"/>
        <v>9894150000000</v>
      </c>
      <c r="K25" s="23"/>
      <c r="L25" s="23"/>
      <c r="M25" s="23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</row>
    <row r="26" spans="1:26" ht="15.75" customHeight="1">
      <c r="A26" s="80"/>
      <c r="B26" s="61">
        <v>282</v>
      </c>
      <c r="C26" s="91">
        <v>533000000000</v>
      </c>
      <c r="D26" s="94">
        <f t="shared" si="0"/>
        <v>2665000000000</v>
      </c>
      <c r="E26" s="92">
        <f t="shared" si="1"/>
        <v>4797000000000</v>
      </c>
      <c r="F26" s="23"/>
      <c r="G26" s="93">
        <v>292</v>
      </c>
      <c r="H26" s="91">
        <v>1110900000000</v>
      </c>
      <c r="I26" s="94">
        <f t="shared" si="2"/>
        <v>5554500000000</v>
      </c>
      <c r="J26" s="94">
        <f t="shared" si="3"/>
        <v>9998100000000</v>
      </c>
      <c r="K26" s="23"/>
      <c r="L26" s="23"/>
      <c r="M26" s="23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</row>
    <row r="27" spans="1:26" ht="15.75" customHeight="1">
      <c r="A27" s="80"/>
      <c r="B27" s="61">
        <v>283</v>
      </c>
      <c r="C27" s="91">
        <v>540100000000</v>
      </c>
      <c r="D27" s="94">
        <f t="shared" si="0"/>
        <v>2700500000000</v>
      </c>
      <c r="E27" s="92">
        <f t="shared" si="1"/>
        <v>4860900000000</v>
      </c>
      <c r="F27" s="23"/>
      <c r="G27" s="93">
        <v>293</v>
      </c>
      <c r="H27" s="91">
        <v>1127100000000</v>
      </c>
      <c r="I27" s="94">
        <f t="shared" si="2"/>
        <v>5635500000000</v>
      </c>
      <c r="J27" s="94">
        <f t="shared" si="3"/>
        <v>10143900000000</v>
      </c>
      <c r="K27" s="23"/>
      <c r="L27" s="23"/>
      <c r="M27" s="23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</row>
    <row r="28" spans="1:26" ht="15.75" customHeight="1">
      <c r="A28" s="80"/>
      <c r="B28" s="61">
        <v>284</v>
      </c>
      <c r="C28" s="91">
        <v>546500000000</v>
      </c>
      <c r="D28" s="94">
        <f t="shared" si="0"/>
        <v>2732500000000</v>
      </c>
      <c r="E28" s="92">
        <f t="shared" si="1"/>
        <v>4918500000000</v>
      </c>
      <c r="F28" s="23"/>
      <c r="G28" s="93">
        <v>294</v>
      </c>
      <c r="H28" s="91">
        <v>1135050000000</v>
      </c>
      <c r="I28" s="94">
        <f t="shared" si="2"/>
        <v>5675250000000</v>
      </c>
      <c r="J28" s="94">
        <f t="shared" si="3"/>
        <v>10215450000000</v>
      </c>
      <c r="K28" s="23"/>
      <c r="L28" s="23"/>
      <c r="M28" s="23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</row>
    <row r="29" spans="1:26" ht="15.75" customHeight="1">
      <c r="A29" s="80"/>
      <c r="B29" s="61">
        <v>285</v>
      </c>
      <c r="C29" s="91">
        <v>614400000000</v>
      </c>
      <c r="D29" s="94">
        <f t="shared" si="0"/>
        <v>3072000000000</v>
      </c>
      <c r="E29" s="92">
        <f t="shared" si="1"/>
        <v>5529600000000</v>
      </c>
      <c r="F29" s="23"/>
      <c r="G29" s="93">
        <v>295</v>
      </c>
      <c r="H29" s="91">
        <v>1139400000000</v>
      </c>
      <c r="I29" s="94">
        <f t="shared" si="2"/>
        <v>5697000000000</v>
      </c>
      <c r="J29" s="94">
        <f t="shared" si="3"/>
        <v>10254600000000</v>
      </c>
      <c r="K29" s="23"/>
      <c r="L29" s="23"/>
      <c r="M29" s="23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</row>
    <row r="30" spans="1:26" ht="15.75" customHeight="1">
      <c r="A30" s="80"/>
      <c r="B30" s="61">
        <v>286</v>
      </c>
      <c r="C30" s="91">
        <v>621500000000</v>
      </c>
      <c r="D30" s="94">
        <f t="shared" si="0"/>
        <v>3107500000000</v>
      </c>
      <c r="E30" s="92">
        <f t="shared" si="1"/>
        <v>5593500000000</v>
      </c>
      <c r="F30" s="23"/>
      <c r="G30" s="93">
        <v>296</v>
      </c>
      <c r="H30" s="91">
        <v>1139400000000</v>
      </c>
      <c r="I30" s="94">
        <f t="shared" si="2"/>
        <v>5697000000000</v>
      </c>
      <c r="J30" s="94">
        <f t="shared" si="3"/>
        <v>10254600000000</v>
      </c>
      <c r="K30" s="23"/>
      <c r="L30" s="23"/>
      <c r="M30" s="23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</row>
    <row r="31" spans="1:26" ht="15.75" customHeight="1">
      <c r="A31" s="80"/>
      <c r="B31" s="61">
        <v>287</v>
      </c>
      <c r="C31" s="91">
        <v>629600000000</v>
      </c>
      <c r="D31" s="94">
        <f t="shared" si="0"/>
        <v>3148000000000</v>
      </c>
      <c r="E31" s="92">
        <f t="shared" si="1"/>
        <v>5666400000000</v>
      </c>
      <c r="F31" s="23"/>
      <c r="G31" s="93">
        <v>297</v>
      </c>
      <c r="H31" s="91">
        <v>1139400000000</v>
      </c>
      <c r="I31" s="94">
        <f t="shared" si="2"/>
        <v>5697000000000</v>
      </c>
      <c r="J31" s="94">
        <f t="shared" si="3"/>
        <v>10254600000000</v>
      </c>
      <c r="K31" s="23"/>
      <c r="L31" s="23"/>
      <c r="M31" s="23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</row>
    <row r="32" spans="1:26" ht="15.75" customHeight="1">
      <c r="A32" s="80"/>
      <c r="B32" s="61">
        <v>288</v>
      </c>
      <c r="C32" s="91">
        <v>637700000000</v>
      </c>
      <c r="D32" s="94">
        <f t="shared" si="0"/>
        <v>3188500000000</v>
      </c>
      <c r="E32" s="92">
        <f t="shared" si="1"/>
        <v>5739300000000</v>
      </c>
      <c r="F32" s="23"/>
      <c r="G32" s="93">
        <v>298</v>
      </c>
      <c r="H32" s="91">
        <v>1139400000000</v>
      </c>
      <c r="I32" s="94">
        <f t="shared" si="2"/>
        <v>5697000000000</v>
      </c>
      <c r="J32" s="94">
        <f t="shared" si="3"/>
        <v>10254600000000</v>
      </c>
      <c r="K32" s="23"/>
      <c r="L32" s="23"/>
      <c r="M32" s="23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</row>
    <row r="33" spans="1:26" ht="15.75" customHeight="1">
      <c r="A33" s="80"/>
      <c r="B33" s="61">
        <v>289</v>
      </c>
      <c r="C33" s="91">
        <v>645000000000</v>
      </c>
      <c r="D33" s="94">
        <f t="shared" si="0"/>
        <v>3225000000000</v>
      </c>
      <c r="E33" s="92">
        <f t="shared" si="1"/>
        <v>5805000000000</v>
      </c>
      <c r="F33" s="23"/>
      <c r="G33" s="93">
        <v>299</v>
      </c>
      <c r="H33" s="91">
        <v>1139400000000</v>
      </c>
      <c r="I33" s="94">
        <f t="shared" si="2"/>
        <v>5697000000000</v>
      </c>
      <c r="J33" s="94">
        <f t="shared" si="3"/>
        <v>10254600000000</v>
      </c>
      <c r="K33" s="23"/>
      <c r="L33" s="23"/>
      <c r="M33" s="23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</row>
    <row r="34" spans="1:26" ht="15.75" customHeight="1">
      <c r="A34" s="80"/>
      <c r="B34" s="61">
        <v>290</v>
      </c>
      <c r="C34" s="91">
        <v>724800000000</v>
      </c>
      <c r="D34" s="94">
        <f t="shared" si="0"/>
        <v>3624000000000</v>
      </c>
      <c r="E34" s="92">
        <f t="shared" si="1"/>
        <v>6523200000000</v>
      </c>
      <c r="F34" s="23"/>
      <c r="G34" s="23"/>
      <c r="H34" s="23"/>
      <c r="I34" s="23"/>
      <c r="J34" s="23"/>
      <c r="K34" s="23"/>
      <c r="L34" s="23"/>
      <c r="M34" s="23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</row>
    <row r="35" spans="1:26" ht="15.75" customHeight="1">
      <c r="A35" s="80"/>
      <c r="B35" s="61">
        <v>291</v>
      </c>
      <c r="C35" s="91">
        <v>732900000000</v>
      </c>
      <c r="D35" s="94">
        <f t="shared" si="0"/>
        <v>3664500000000</v>
      </c>
      <c r="E35" s="92">
        <f t="shared" si="1"/>
        <v>6596100000000</v>
      </c>
      <c r="F35" s="23"/>
      <c r="G35" s="23"/>
      <c r="H35" s="23"/>
      <c r="I35" s="23"/>
      <c r="J35" s="23"/>
      <c r="K35" s="23"/>
      <c r="L35" s="23"/>
      <c r="M35" s="23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</row>
    <row r="36" spans="1:26" ht="15.75" customHeight="1">
      <c r="A36" s="80"/>
      <c r="B36" s="61">
        <v>292</v>
      </c>
      <c r="C36" s="91">
        <v>742100000000</v>
      </c>
      <c r="D36" s="94">
        <f t="shared" si="0"/>
        <v>3710500000000</v>
      </c>
      <c r="E36" s="92">
        <f t="shared" si="1"/>
        <v>6678900000000</v>
      </c>
      <c r="F36" s="23"/>
      <c r="G36" s="23"/>
      <c r="H36" s="23"/>
      <c r="I36" s="23"/>
      <c r="J36" s="23"/>
      <c r="K36" s="23"/>
      <c r="L36" s="23"/>
      <c r="M36" s="23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</row>
    <row r="37" spans="1:26" ht="15.75" customHeight="1">
      <c r="A37" s="80"/>
      <c r="B37" s="61">
        <v>293</v>
      </c>
      <c r="C37" s="91">
        <v>751400000000</v>
      </c>
      <c r="D37" s="94">
        <f t="shared" si="0"/>
        <v>3757000000000</v>
      </c>
      <c r="E37" s="92">
        <f t="shared" si="1"/>
        <v>6762600000000</v>
      </c>
      <c r="F37" s="23"/>
      <c r="G37" s="23"/>
      <c r="H37" s="23"/>
      <c r="I37" s="23"/>
      <c r="J37" s="23"/>
      <c r="K37" s="23"/>
      <c r="L37" s="23"/>
      <c r="M37" s="23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</row>
    <row r="38" spans="1:26" ht="15.75" customHeight="1">
      <c r="A38" s="80"/>
      <c r="B38" s="61">
        <v>294</v>
      </c>
      <c r="C38" s="91">
        <v>759600000000</v>
      </c>
      <c r="D38" s="94">
        <f t="shared" si="0"/>
        <v>3798000000000</v>
      </c>
      <c r="E38" s="92">
        <f t="shared" si="1"/>
        <v>6836400000000</v>
      </c>
      <c r="F38" s="23"/>
      <c r="G38" s="23"/>
      <c r="H38" s="23"/>
      <c r="I38" s="23"/>
      <c r="J38" s="23"/>
      <c r="K38" s="23"/>
      <c r="L38" s="23"/>
      <c r="M38" s="23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</row>
    <row r="39" spans="1:26" ht="15.75" customHeight="1">
      <c r="A39" s="80"/>
      <c r="B39" s="61">
        <v>295</v>
      </c>
      <c r="C39" s="91">
        <v>759600000000</v>
      </c>
      <c r="D39" s="94">
        <f t="shared" si="0"/>
        <v>3798000000000</v>
      </c>
      <c r="E39" s="92">
        <f t="shared" si="1"/>
        <v>6836400000000</v>
      </c>
      <c r="F39" s="23"/>
      <c r="G39" s="23"/>
      <c r="H39" s="23"/>
      <c r="I39" s="23"/>
      <c r="J39" s="23"/>
      <c r="K39" s="23"/>
      <c r="L39" s="23"/>
      <c r="M39" s="23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</row>
    <row r="40" spans="1:26" ht="15.75" customHeight="1">
      <c r="A40" s="80"/>
      <c r="B40" s="61">
        <v>296</v>
      </c>
      <c r="C40" s="91">
        <v>759600000000</v>
      </c>
      <c r="D40" s="94">
        <f t="shared" si="0"/>
        <v>3798000000000</v>
      </c>
      <c r="E40" s="92">
        <f t="shared" si="1"/>
        <v>6836400000000</v>
      </c>
      <c r="F40" s="23"/>
      <c r="G40" s="23"/>
      <c r="H40" s="23"/>
      <c r="I40" s="23"/>
      <c r="J40" s="23"/>
      <c r="K40" s="23"/>
      <c r="L40" s="23"/>
      <c r="M40" s="23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</row>
    <row r="41" spans="1:26" ht="15.75" customHeight="1">
      <c r="A41" s="80"/>
      <c r="B41" s="61">
        <v>297</v>
      </c>
      <c r="C41" s="91">
        <v>759600000000</v>
      </c>
      <c r="D41" s="94">
        <f t="shared" si="0"/>
        <v>3798000000000</v>
      </c>
      <c r="E41" s="92">
        <f t="shared" si="1"/>
        <v>6836400000000</v>
      </c>
      <c r="F41" s="23"/>
      <c r="G41" s="23"/>
      <c r="H41" s="23"/>
      <c r="I41" s="23"/>
      <c r="J41" s="23"/>
      <c r="K41" s="23"/>
      <c r="L41" s="23"/>
      <c r="M41" s="23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</row>
    <row r="42" spans="1:26" ht="15.75" customHeight="1">
      <c r="A42" s="80"/>
      <c r="B42" s="61">
        <v>298</v>
      </c>
      <c r="C42" s="91">
        <v>759600000000</v>
      </c>
      <c r="D42" s="94">
        <f t="shared" si="0"/>
        <v>3798000000000</v>
      </c>
      <c r="E42" s="92">
        <f t="shared" si="1"/>
        <v>6836400000000</v>
      </c>
      <c r="F42" s="23"/>
      <c r="G42" s="23"/>
      <c r="H42" s="23"/>
      <c r="I42" s="23"/>
      <c r="J42" s="23"/>
      <c r="K42" s="23"/>
      <c r="L42" s="23"/>
      <c r="M42" s="23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</row>
    <row r="43" spans="1:26" ht="15.75" customHeight="1">
      <c r="A43" s="80"/>
      <c r="B43" s="61">
        <v>299</v>
      </c>
      <c r="C43" s="91">
        <v>759600000000</v>
      </c>
      <c r="D43" s="94">
        <f t="shared" si="0"/>
        <v>3798000000000</v>
      </c>
      <c r="E43" s="92">
        <f t="shared" si="1"/>
        <v>6836400000000</v>
      </c>
      <c r="F43" s="23"/>
      <c r="G43" s="23"/>
      <c r="H43" s="23"/>
      <c r="I43" s="23"/>
      <c r="J43" s="23"/>
      <c r="K43" s="23"/>
      <c r="L43" s="23"/>
      <c r="M43" s="23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</row>
    <row r="44" spans="1:26" ht="12.75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</row>
    <row r="45" spans="1:26" ht="12.75">
      <c r="A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</row>
    <row r="46" spans="1:26" ht="12.75">
      <c r="A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</row>
    <row r="47" spans="1:26" ht="12.75">
      <c r="A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</row>
    <row r="48" spans="1:26" ht="12.75">
      <c r="A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</row>
    <row r="49" spans="1:26" ht="12.75">
      <c r="A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</row>
    <row r="50" spans="1:26" ht="12.75">
      <c r="A50" s="80"/>
      <c r="F50" s="6"/>
      <c r="G50" s="6"/>
      <c r="H50" s="6"/>
      <c r="I50" s="6"/>
      <c r="J50" s="6"/>
      <c r="K50" s="6"/>
      <c r="L50" s="6"/>
      <c r="M50" s="6"/>
      <c r="N50" s="6"/>
      <c r="O50" s="6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</row>
    <row r="51" spans="1:26" ht="12.75">
      <c r="A51" s="80"/>
      <c r="F51" s="6"/>
      <c r="G51" s="6"/>
      <c r="H51" s="6"/>
      <c r="I51" s="6"/>
      <c r="J51" s="6"/>
      <c r="K51" s="6"/>
      <c r="L51" s="6"/>
      <c r="M51" s="6"/>
      <c r="N51" s="6"/>
      <c r="O51" s="6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</row>
    <row r="52" spans="1:26" ht="12.75">
      <c r="A52" s="80"/>
      <c r="F52" s="6"/>
      <c r="G52" s="6"/>
      <c r="H52" s="6"/>
      <c r="I52" s="6"/>
      <c r="J52" s="6"/>
      <c r="K52" s="6"/>
      <c r="L52" s="6"/>
      <c r="M52" s="6"/>
      <c r="N52" s="6"/>
      <c r="O52" s="6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</row>
    <row r="53" spans="1:26" ht="12.75">
      <c r="A53" s="80"/>
      <c r="F53" s="6"/>
      <c r="G53" s="6"/>
      <c r="H53" s="6"/>
      <c r="I53" s="6"/>
      <c r="J53" s="6"/>
      <c r="K53" s="6"/>
      <c r="L53" s="6"/>
      <c r="M53" s="6"/>
      <c r="N53" s="6"/>
      <c r="O53" s="6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</row>
    <row r="54" spans="1:26" ht="12.75">
      <c r="A54" s="80"/>
      <c r="F54" s="6"/>
      <c r="G54" s="6"/>
      <c r="H54" s="6"/>
      <c r="I54" s="6"/>
      <c r="J54" s="6"/>
      <c r="K54" s="6"/>
      <c r="L54" s="6"/>
      <c r="M54" s="6"/>
      <c r="N54" s="6"/>
      <c r="O54" s="6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</row>
    <row r="55" spans="1:26" ht="12.75">
      <c r="A55" s="80"/>
      <c r="F55" s="6"/>
      <c r="G55" s="6"/>
      <c r="H55" s="6"/>
      <c r="I55" s="6"/>
      <c r="J55" s="6"/>
      <c r="K55" s="6"/>
      <c r="L55" s="6"/>
      <c r="M55" s="6"/>
      <c r="N55" s="6"/>
      <c r="O55" s="6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</row>
    <row r="56" spans="1:26" ht="12.75">
      <c r="A56" s="80"/>
      <c r="F56" s="6"/>
      <c r="G56" s="6"/>
      <c r="H56" s="6"/>
      <c r="I56" s="6"/>
      <c r="J56" s="6"/>
      <c r="K56" s="6"/>
      <c r="L56" s="6"/>
      <c r="M56" s="6"/>
      <c r="N56" s="6"/>
      <c r="O56" s="6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</row>
    <row r="57" spans="1:26" ht="12.75">
      <c r="A57" s="80"/>
      <c r="F57" s="6"/>
      <c r="G57" s="6"/>
      <c r="H57" s="6"/>
      <c r="I57" s="6"/>
      <c r="J57" s="6"/>
      <c r="K57" s="6"/>
      <c r="L57" s="6"/>
      <c r="M57" s="6"/>
      <c r="N57" s="6"/>
      <c r="O57" s="6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</row>
    <row r="58" spans="1:26" ht="12.75">
      <c r="A58" s="80"/>
      <c r="F58" s="6"/>
      <c r="G58" s="6"/>
      <c r="H58" s="6"/>
      <c r="I58" s="6"/>
      <c r="J58" s="6"/>
      <c r="K58" s="6"/>
      <c r="L58" s="6"/>
      <c r="M58" s="6"/>
      <c r="N58" s="6"/>
      <c r="O58" s="6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</row>
    <row r="59" spans="1:26" ht="12.75">
      <c r="A59" s="80"/>
      <c r="F59" s="6"/>
      <c r="G59" s="6"/>
      <c r="H59" s="6"/>
      <c r="I59" s="6"/>
      <c r="J59" s="6"/>
      <c r="K59" s="6"/>
      <c r="L59" s="6"/>
      <c r="M59" s="6"/>
      <c r="N59" s="6"/>
      <c r="O59" s="6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</row>
    <row r="60" spans="1:26" ht="12.75">
      <c r="A60" s="80"/>
      <c r="F60" s="6"/>
      <c r="G60" s="6"/>
      <c r="H60" s="6"/>
      <c r="I60" s="6"/>
      <c r="J60" s="6"/>
      <c r="K60" s="6"/>
      <c r="L60" s="6"/>
      <c r="M60" s="6"/>
      <c r="N60" s="6"/>
      <c r="O60" s="6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</row>
    <row r="61" spans="1:26" ht="12.75">
      <c r="A61" s="80"/>
      <c r="F61" s="6"/>
      <c r="G61" s="6"/>
      <c r="H61" s="6"/>
      <c r="I61" s="6"/>
      <c r="J61" s="6"/>
      <c r="K61" s="6"/>
      <c r="L61" s="6"/>
      <c r="M61" s="6"/>
      <c r="N61" s="6"/>
      <c r="O61" s="6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</row>
    <row r="62" spans="1:26" ht="12.75">
      <c r="A62" s="80"/>
      <c r="F62" s="6"/>
      <c r="G62" s="6"/>
      <c r="H62" s="6"/>
      <c r="I62" s="6"/>
      <c r="J62" s="6"/>
      <c r="K62" s="6"/>
      <c r="L62" s="6"/>
      <c r="M62" s="6"/>
      <c r="N62" s="6"/>
      <c r="O62" s="6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</row>
    <row r="63" spans="1:26" ht="12.75">
      <c r="A63" s="80"/>
      <c r="F63" s="6"/>
      <c r="G63" s="6"/>
      <c r="H63" s="6"/>
      <c r="I63" s="6"/>
      <c r="J63" s="6"/>
      <c r="K63" s="6"/>
      <c r="L63" s="6"/>
      <c r="M63" s="6"/>
      <c r="N63" s="6"/>
      <c r="O63" s="6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</row>
    <row r="64" spans="1:26" ht="12.75">
      <c r="A64" s="80"/>
      <c r="F64" s="6"/>
      <c r="G64" s="6"/>
      <c r="H64" s="6"/>
      <c r="I64" s="6"/>
      <c r="J64" s="6"/>
      <c r="K64" s="6"/>
      <c r="L64" s="6"/>
      <c r="M64" s="6"/>
      <c r="N64" s="6"/>
      <c r="O64" s="6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</row>
    <row r="65" spans="1:26" ht="12.75">
      <c r="A65" s="80"/>
      <c r="F65" s="6"/>
      <c r="G65" s="6"/>
      <c r="H65" s="6"/>
      <c r="I65" s="6"/>
      <c r="J65" s="6"/>
      <c r="K65" s="6"/>
      <c r="L65" s="6"/>
      <c r="M65" s="6"/>
      <c r="N65" s="6"/>
      <c r="O65" s="6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</row>
    <row r="66" spans="1:26" ht="12.75">
      <c r="A66" s="80"/>
      <c r="F66" s="6"/>
      <c r="G66" s="6"/>
      <c r="H66" s="6"/>
      <c r="I66" s="6"/>
      <c r="J66" s="6"/>
      <c r="K66" s="6"/>
      <c r="L66" s="6"/>
      <c r="M66" s="6"/>
      <c r="N66" s="6"/>
      <c r="O66" s="6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</row>
    <row r="67" spans="1:26" ht="12.75">
      <c r="A67" s="80"/>
      <c r="F67" s="6"/>
      <c r="G67" s="6"/>
      <c r="H67" s="6"/>
      <c r="I67" s="6"/>
      <c r="J67" s="6"/>
      <c r="K67" s="6"/>
      <c r="L67" s="6"/>
      <c r="M67" s="6"/>
      <c r="N67" s="6"/>
      <c r="O67" s="6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</row>
    <row r="68" spans="1:26" ht="12.75">
      <c r="A68" s="80"/>
      <c r="F68" s="6"/>
      <c r="G68" s="6"/>
      <c r="H68" s="6"/>
      <c r="I68" s="6"/>
      <c r="J68" s="6"/>
      <c r="K68" s="6"/>
      <c r="L68" s="6"/>
      <c r="M68" s="6"/>
      <c r="N68" s="6"/>
      <c r="O68" s="6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</row>
    <row r="69" spans="1:26" ht="12.75">
      <c r="A69" s="80"/>
      <c r="F69" s="6"/>
      <c r="G69" s="6"/>
      <c r="H69" s="6"/>
      <c r="I69" s="6"/>
      <c r="J69" s="6"/>
      <c r="K69" s="6"/>
      <c r="L69" s="6"/>
      <c r="M69" s="6"/>
      <c r="N69" s="6"/>
      <c r="O69" s="6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</row>
    <row r="70" spans="1:26" ht="12.75">
      <c r="A70" s="80"/>
      <c r="F70" s="6"/>
      <c r="G70" s="6"/>
      <c r="H70" s="6"/>
      <c r="I70" s="6"/>
      <c r="J70" s="6"/>
      <c r="K70" s="6"/>
      <c r="L70" s="6"/>
      <c r="M70" s="6"/>
      <c r="N70" s="6"/>
      <c r="O70" s="6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</row>
    <row r="71" spans="1:26" ht="12.75">
      <c r="A71" s="80"/>
      <c r="F71" s="6"/>
      <c r="G71" s="6"/>
      <c r="H71" s="6"/>
      <c r="I71" s="6"/>
      <c r="J71" s="6"/>
      <c r="K71" s="6"/>
      <c r="L71" s="6"/>
      <c r="M71" s="6"/>
      <c r="N71" s="6"/>
      <c r="O71" s="6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</row>
    <row r="72" spans="1:26" ht="12.75">
      <c r="A72" s="80"/>
      <c r="F72" s="6"/>
      <c r="G72" s="6"/>
      <c r="H72" s="6"/>
      <c r="I72" s="6"/>
      <c r="J72" s="6"/>
      <c r="K72" s="6"/>
      <c r="L72" s="6"/>
      <c r="M72" s="6"/>
      <c r="N72" s="6"/>
      <c r="O72" s="6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</row>
    <row r="73" spans="1:26" ht="12.75">
      <c r="A73" s="80"/>
      <c r="F73" s="6"/>
      <c r="G73" s="6"/>
      <c r="H73" s="6"/>
      <c r="I73" s="6"/>
      <c r="J73" s="6"/>
      <c r="K73" s="6"/>
      <c r="L73" s="6"/>
      <c r="M73" s="6"/>
      <c r="N73" s="6"/>
      <c r="O73" s="6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</row>
    <row r="74" spans="1:26" ht="12.75">
      <c r="A74" s="80"/>
      <c r="F74" s="6"/>
      <c r="G74" s="6"/>
      <c r="H74" s="6"/>
      <c r="I74" s="6"/>
      <c r="J74" s="6"/>
      <c r="K74" s="6"/>
      <c r="L74" s="6"/>
      <c r="M74" s="6"/>
      <c r="N74" s="6"/>
      <c r="O74" s="6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</row>
    <row r="75" spans="1:26" ht="12.75">
      <c r="A75" s="80"/>
      <c r="F75" s="6"/>
      <c r="G75" s="6"/>
      <c r="H75" s="6"/>
      <c r="I75" s="6"/>
      <c r="J75" s="6"/>
      <c r="K75" s="6"/>
      <c r="L75" s="6"/>
      <c r="M75" s="6"/>
      <c r="N75" s="6"/>
      <c r="O75" s="6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</row>
    <row r="76" spans="1:26" ht="12.75">
      <c r="A76" s="80"/>
      <c r="F76" s="6"/>
      <c r="G76" s="6"/>
      <c r="H76" s="6"/>
      <c r="I76" s="6"/>
      <c r="J76" s="6"/>
      <c r="K76" s="6"/>
      <c r="L76" s="6"/>
      <c r="M76" s="6"/>
      <c r="N76" s="6"/>
      <c r="O76" s="6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</row>
    <row r="77" spans="1:26" ht="12.75">
      <c r="A77" s="8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</row>
    <row r="78" spans="1:26" ht="12.75">
      <c r="A78" s="80"/>
      <c r="F78" s="6"/>
      <c r="G78" s="6"/>
      <c r="H78" s="6"/>
      <c r="I78" s="6"/>
      <c r="J78" s="6"/>
      <c r="K78" s="6"/>
      <c r="L78" s="6"/>
      <c r="M78" s="6"/>
      <c r="N78" s="6"/>
      <c r="O78" s="6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</row>
    <row r="79" spans="1:26" ht="12.75">
      <c r="A79" s="80"/>
      <c r="F79" s="6"/>
      <c r="G79" s="6"/>
      <c r="H79" s="6"/>
      <c r="I79" s="6"/>
      <c r="J79" s="6"/>
      <c r="K79" s="6"/>
      <c r="L79" s="6"/>
      <c r="M79" s="6"/>
      <c r="N79" s="6"/>
      <c r="O79" s="6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</row>
    <row r="80" spans="1:26" ht="12.75">
      <c r="A80" s="80"/>
      <c r="F80" s="6"/>
      <c r="G80" s="6"/>
      <c r="H80" s="6"/>
      <c r="I80" s="6"/>
      <c r="J80" s="6"/>
      <c r="K80" s="6"/>
      <c r="L80" s="6"/>
      <c r="M80" s="6"/>
      <c r="N80" s="6"/>
      <c r="O80" s="6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</row>
    <row r="81" spans="1:26" ht="12.75">
      <c r="A81" s="80"/>
      <c r="F81" s="6"/>
      <c r="G81" s="6"/>
      <c r="H81" s="6"/>
      <c r="I81" s="6"/>
      <c r="J81" s="6"/>
      <c r="K81" s="6"/>
      <c r="L81" s="6"/>
      <c r="M81" s="6"/>
      <c r="N81" s="6"/>
      <c r="O81" s="6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</row>
    <row r="82" spans="1:26" ht="12.75">
      <c r="A82" s="80"/>
      <c r="F82" s="6"/>
      <c r="G82" s="6"/>
      <c r="H82" s="6"/>
      <c r="I82" s="6"/>
      <c r="J82" s="6"/>
      <c r="K82" s="6"/>
      <c r="L82" s="6"/>
      <c r="M82" s="6"/>
      <c r="N82" s="6"/>
      <c r="O82" s="6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</row>
    <row r="83" spans="1:26" ht="12.75">
      <c r="A83" s="80"/>
      <c r="F83" s="6"/>
      <c r="G83" s="6"/>
      <c r="H83" s="6"/>
      <c r="I83" s="6"/>
      <c r="J83" s="6"/>
      <c r="K83" s="6"/>
      <c r="L83" s="6"/>
      <c r="M83" s="6"/>
      <c r="N83" s="6"/>
      <c r="O83" s="6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</row>
    <row r="84" spans="1:26" ht="12.75">
      <c r="A84" s="80"/>
      <c r="F84" s="6"/>
      <c r="G84" s="6"/>
      <c r="H84" s="6"/>
      <c r="I84" s="6"/>
      <c r="J84" s="6"/>
      <c r="K84" s="6"/>
      <c r="L84" s="6"/>
      <c r="M84" s="6"/>
      <c r="N84" s="6"/>
      <c r="O84" s="6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</row>
    <row r="85" spans="1:26" ht="12.75">
      <c r="A85" s="80"/>
      <c r="F85" s="6"/>
      <c r="G85" s="6"/>
      <c r="H85" s="6"/>
      <c r="I85" s="6"/>
      <c r="J85" s="6"/>
      <c r="K85" s="6"/>
      <c r="L85" s="6"/>
      <c r="M85" s="6"/>
      <c r="N85" s="6"/>
      <c r="O85" s="6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</row>
    <row r="86" spans="1:26" ht="12.75">
      <c r="A86" s="80"/>
      <c r="F86" s="6"/>
      <c r="G86" s="6"/>
      <c r="H86" s="6"/>
      <c r="I86" s="6"/>
      <c r="J86" s="6"/>
      <c r="K86" s="6"/>
      <c r="L86" s="6"/>
      <c r="M86" s="6"/>
      <c r="N86" s="6"/>
      <c r="O86" s="6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</row>
    <row r="87" spans="1:26" ht="12.75">
      <c r="A87" s="80"/>
      <c r="F87" s="6"/>
      <c r="G87" s="6"/>
      <c r="H87" s="6"/>
      <c r="I87" s="6"/>
      <c r="J87" s="6"/>
      <c r="K87" s="6"/>
      <c r="L87" s="6"/>
      <c r="M87" s="6"/>
      <c r="N87" s="6"/>
      <c r="O87" s="6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</row>
    <row r="88" spans="1:26" ht="12.75">
      <c r="A88" s="80"/>
      <c r="F88" s="6"/>
      <c r="G88" s="6"/>
      <c r="H88" s="6"/>
      <c r="I88" s="6"/>
      <c r="J88" s="6"/>
      <c r="K88" s="6"/>
      <c r="L88" s="6"/>
      <c r="M88" s="6"/>
      <c r="N88" s="6"/>
      <c r="O88" s="6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</row>
    <row r="89" spans="1:26" ht="12.75">
      <c r="A89" s="80"/>
      <c r="F89" s="6"/>
      <c r="G89" s="6"/>
      <c r="H89" s="6"/>
      <c r="I89" s="6"/>
      <c r="J89" s="6"/>
      <c r="K89" s="6"/>
      <c r="L89" s="6"/>
      <c r="M89" s="6"/>
      <c r="N89" s="6"/>
      <c r="O89" s="6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</row>
    <row r="90" spans="1:26" ht="12.75">
      <c r="A90" s="80"/>
      <c r="F90" s="6"/>
      <c r="G90" s="6"/>
      <c r="H90" s="6"/>
      <c r="I90" s="6"/>
      <c r="J90" s="6"/>
      <c r="K90" s="6"/>
      <c r="L90" s="6"/>
      <c r="M90" s="6"/>
      <c r="N90" s="6"/>
      <c r="O90" s="6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</row>
    <row r="91" spans="1:26" ht="12.75">
      <c r="A91" s="80"/>
      <c r="F91" s="6"/>
      <c r="G91" s="6"/>
      <c r="H91" s="6"/>
      <c r="I91" s="6"/>
      <c r="J91" s="6"/>
      <c r="K91" s="6"/>
      <c r="L91" s="6"/>
      <c r="M91" s="6"/>
      <c r="N91" s="6"/>
      <c r="O91" s="6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</row>
    <row r="92" spans="1:26" ht="12.75">
      <c r="A92" s="80"/>
      <c r="F92" s="6"/>
      <c r="G92" s="6"/>
      <c r="H92" s="6"/>
      <c r="I92" s="6"/>
      <c r="J92" s="6"/>
      <c r="K92" s="6"/>
      <c r="L92" s="6"/>
      <c r="M92" s="6"/>
      <c r="N92" s="6"/>
      <c r="O92" s="6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</row>
    <row r="93" spans="1:26" ht="12.75">
      <c r="A93" s="80"/>
      <c r="F93" s="6"/>
      <c r="G93" s="6"/>
      <c r="H93" s="6"/>
      <c r="I93" s="6"/>
      <c r="J93" s="6"/>
      <c r="K93" s="6"/>
      <c r="L93" s="6"/>
      <c r="M93" s="6"/>
      <c r="N93" s="6"/>
      <c r="O93" s="6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</row>
    <row r="94" spans="1:26" ht="12.75">
      <c r="A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</row>
    <row r="95" spans="1:26" ht="12.75">
      <c r="A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</row>
    <row r="96" spans="1:26" ht="12.75">
      <c r="A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</row>
    <row r="97" spans="1:26" ht="12.75">
      <c r="A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</row>
    <row r="98" spans="1:26" ht="12.75">
      <c r="A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</row>
    <row r="99" spans="1:26" ht="12.75">
      <c r="A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</row>
    <row r="100" spans="1:26" ht="12.75">
      <c r="A100" s="80"/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</row>
    <row r="101" spans="1:26" ht="12.75">
      <c r="A101" s="80"/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</row>
    <row r="102" spans="1:26" ht="12.75">
      <c r="A102" s="80"/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</row>
    <row r="103" spans="1:26" ht="12.75">
      <c r="A103" s="80"/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</row>
    <row r="104" spans="1:26" ht="12.75">
      <c r="A104" s="80"/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</row>
    <row r="105" spans="1:26" ht="12.75">
      <c r="A105" s="80"/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</row>
    <row r="106" spans="1:26" ht="12.75">
      <c r="A106" s="80"/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</row>
    <row r="107" spans="1:26" ht="12.75">
      <c r="A107" s="80"/>
      <c r="B107" s="80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</row>
    <row r="108" spans="1:26" ht="12.75">
      <c r="A108" s="80"/>
      <c r="B108" s="80"/>
      <c r="C108" s="8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</row>
    <row r="109" spans="1:26" ht="12.75">
      <c r="A109" s="80"/>
      <c r="B109" s="80"/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</row>
    <row r="110" spans="1:26" ht="12.75">
      <c r="A110" s="80"/>
      <c r="B110" s="80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</row>
    <row r="111" spans="1:26" ht="12.75">
      <c r="A111" s="80"/>
      <c r="B111" s="80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</row>
    <row r="112" spans="1:26" ht="12.75">
      <c r="A112" s="80"/>
      <c r="B112" s="80"/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</row>
    <row r="113" spans="1:26" ht="12.75">
      <c r="A113" s="80"/>
      <c r="B113" s="80"/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</row>
    <row r="114" spans="1:26" ht="12.75">
      <c r="A114" s="80"/>
      <c r="B114" s="80"/>
      <c r="C114" s="80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</row>
    <row r="115" spans="1:26" ht="12.75">
      <c r="A115" s="80"/>
      <c r="B115" s="80"/>
      <c r="C115" s="80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</row>
    <row r="116" spans="1:26" ht="12.75">
      <c r="A116" s="80"/>
      <c r="B116" s="80"/>
      <c r="C116" s="80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</row>
    <row r="117" spans="1:26" ht="12.75">
      <c r="A117" s="80"/>
      <c r="B117" s="80"/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</row>
    <row r="118" spans="1:26" ht="12.75">
      <c r="A118" s="80"/>
      <c r="B118" s="80"/>
      <c r="C118" s="80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</row>
    <row r="119" spans="1:26" ht="12.75">
      <c r="A119" s="80"/>
      <c r="B119" s="80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</row>
    <row r="120" spans="1:26" ht="12.75">
      <c r="A120" s="80"/>
      <c r="B120" s="80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</row>
    <row r="121" spans="1:26" ht="12.75">
      <c r="A121" s="80"/>
      <c r="B121" s="80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</row>
    <row r="122" spans="1:26" ht="12.75">
      <c r="A122" s="80"/>
      <c r="B122" s="80"/>
      <c r="C122" s="80"/>
      <c r="D122" s="80"/>
      <c r="E122" s="80"/>
      <c r="F122" s="80"/>
      <c r="G122" s="80"/>
      <c r="H122" s="80"/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</row>
    <row r="123" spans="1:26" ht="12.75">
      <c r="A123" s="80"/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</row>
    <row r="124" spans="1:26" ht="12.75">
      <c r="A124" s="80"/>
      <c r="B124" s="80"/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</row>
    <row r="125" spans="1:26" ht="12.75">
      <c r="A125" s="80"/>
      <c r="B125" s="80"/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</row>
    <row r="126" spans="1:26" ht="12.75">
      <c r="A126" s="80"/>
      <c r="B126" s="80"/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</row>
    <row r="127" spans="1:26" ht="12.75">
      <c r="A127" s="80"/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</row>
    <row r="128" spans="1:26" ht="12.75">
      <c r="A128" s="80"/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</row>
    <row r="129" spans="1:26" ht="12.75">
      <c r="A129" s="80"/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</row>
    <row r="130" spans="1:26" ht="12.75">
      <c r="A130" s="80"/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</row>
    <row r="131" spans="1:26" ht="12.75">
      <c r="A131" s="80"/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</row>
    <row r="132" spans="1:26" ht="12.75">
      <c r="A132" s="80"/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</row>
    <row r="133" spans="1:26" ht="12.75">
      <c r="A133" s="80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</row>
    <row r="134" spans="1:26" ht="12.75">
      <c r="A134" s="80"/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</row>
    <row r="135" spans="1:26" ht="12.75">
      <c r="A135" s="80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</row>
    <row r="136" spans="1:26" ht="12.75">
      <c r="A136" s="80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</row>
    <row r="137" spans="1:26" ht="12.75">
      <c r="A137" s="80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</row>
    <row r="138" spans="1:26" ht="12.75">
      <c r="A138" s="80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</row>
    <row r="139" spans="1:26" ht="12.75">
      <c r="A139" s="80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</row>
    <row r="140" spans="1:26" ht="12.75">
      <c r="A140" s="80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</row>
    <row r="141" spans="1:26" ht="12.75">
      <c r="A141" s="80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</row>
    <row r="142" spans="1:26" ht="12.75">
      <c r="A142" s="80"/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</row>
    <row r="143" spans="1:26" ht="12.75">
      <c r="A143" s="80"/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</row>
    <row r="144" spans="1:26" ht="12.75">
      <c r="A144" s="80"/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</row>
    <row r="145" spans="1:26" ht="12.75">
      <c r="A145" s="80"/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</row>
    <row r="146" spans="1:26" ht="12.75">
      <c r="A146" s="80"/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</row>
    <row r="147" spans="1:26" ht="12.75">
      <c r="A147" s="80"/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</row>
    <row r="148" spans="1:26" ht="12.75">
      <c r="A148" s="80"/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</row>
    <row r="149" spans="1:26" ht="12.75">
      <c r="A149" s="80"/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</row>
    <row r="150" spans="1:26" ht="12.75">
      <c r="A150" s="80"/>
      <c r="B150" s="80"/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</row>
    <row r="151" spans="1:26" ht="12.75">
      <c r="A151" s="80"/>
      <c r="B151" s="80"/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</row>
    <row r="152" spans="1:26" ht="12.75">
      <c r="A152" s="80"/>
      <c r="B152" s="80"/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</row>
    <row r="153" spans="1:26" ht="12.75">
      <c r="A153" s="80"/>
      <c r="B153" s="80"/>
      <c r="C153" s="8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</row>
    <row r="154" spans="1:26" ht="12.75">
      <c r="A154" s="80"/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</row>
    <row r="155" spans="1:26" ht="12.75">
      <c r="A155" s="80"/>
      <c r="B155" s="80"/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</row>
    <row r="156" spans="1:26" ht="12.75">
      <c r="A156" s="80"/>
      <c r="B156" s="80"/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</row>
    <row r="157" spans="1:26" ht="12.75">
      <c r="A157" s="80"/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</row>
    <row r="158" spans="1:26" ht="12.75">
      <c r="A158" s="80"/>
      <c r="B158" s="80"/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</row>
    <row r="159" spans="1:26" ht="12.75">
      <c r="A159" s="80"/>
      <c r="B159" s="80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</row>
    <row r="160" spans="1:26" ht="12.75">
      <c r="A160" s="80"/>
      <c r="B160" s="80"/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</row>
    <row r="161" spans="1:26" ht="12.75">
      <c r="A161" s="80"/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</row>
    <row r="162" spans="1:26" ht="12.75">
      <c r="A162" s="80"/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</row>
    <row r="163" spans="1:26" ht="12.75">
      <c r="A163" s="80"/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</row>
    <row r="164" spans="1:26" ht="12.75">
      <c r="A164" s="80"/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</row>
    <row r="165" spans="1:26" ht="12.75">
      <c r="A165" s="80"/>
      <c r="B165" s="80"/>
      <c r="C165" s="8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</row>
    <row r="166" spans="1:26" ht="12.75">
      <c r="A166" s="80"/>
      <c r="B166" s="80"/>
      <c r="C166" s="80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</row>
    <row r="167" spans="1:26" ht="12.75">
      <c r="A167" s="80"/>
      <c r="B167" s="80"/>
      <c r="C167" s="8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</row>
    <row r="168" spans="1:26" ht="12.75">
      <c r="A168" s="80"/>
      <c r="B168" s="80"/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</row>
    <row r="169" spans="1:26" ht="12.75">
      <c r="A169" s="80"/>
      <c r="B169" s="80"/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</row>
    <row r="170" spans="1:26" ht="12.75">
      <c r="A170" s="80"/>
      <c r="B170" s="80"/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</row>
    <row r="171" spans="1:26" ht="12.75">
      <c r="A171" s="80"/>
      <c r="B171" s="80"/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</row>
    <row r="172" spans="1:26" ht="12.75">
      <c r="A172" s="80"/>
      <c r="B172" s="80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</row>
    <row r="173" spans="1:26" ht="12.75">
      <c r="A173" s="80"/>
      <c r="B173" s="80"/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</row>
    <row r="174" spans="1:26" ht="12.75">
      <c r="A174" s="80"/>
      <c r="B174" s="80"/>
      <c r="C174" s="8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</row>
    <row r="175" spans="1:26" ht="12.75">
      <c r="A175" s="80"/>
      <c r="B175" s="80"/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</row>
    <row r="176" spans="1:26" ht="12.75">
      <c r="A176" s="80"/>
      <c r="B176" s="80"/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</row>
    <row r="177" spans="1:26" ht="12.75">
      <c r="A177" s="80"/>
      <c r="B177" s="80"/>
      <c r="C177" s="8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</row>
    <row r="178" spans="1:26" ht="12.75">
      <c r="A178" s="80"/>
      <c r="B178" s="80"/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</row>
    <row r="179" spans="1:26" ht="12.75">
      <c r="A179" s="80"/>
      <c r="B179" s="80"/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</row>
    <row r="180" spans="1:26" ht="12.75">
      <c r="A180" s="80"/>
      <c r="B180" s="80"/>
      <c r="C180" s="80"/>
      <c r="D180" s="80"/>
      <c r="E180" s="80"/>
      <c r="F180" s="80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</row>
    <row r="181" spans="1:26" ht="12.75">
      <c r="A181" s="80"/>
      <c r="B181" s="80"/>
      <c r="C181" s="80"/>
      <c r="D181" s="80"/>
      <c r="E181" s="80"/>
      <c r="F181" s="80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</row>
    <row r="182" spans="1:26" ht="12.75">
      <c r="A182" s="80"/>
      <c r="B182" s="80"/>
      <c r="C182" s="8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</row>
    <row r="183" spans="1:26" ht="12.75">
      <c r="A183" s="80"/>
      <c r="B183" s="80"/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</row>
    <row r="184" spans="1:26" ht="12.75">
      <c r="A184" s="80"/>
      <c r="B184" s="80"/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</row>
    <row r="185" spans="1:26" ht="12.75">
      <c r="A185" s="80"/>
      <c r="B185" s="80"/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</row>
    <row r="186" spans="1:26" ht="12.75">
      <c r="A186" s="80"/>
      <c r="B186" s="80"/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</row>
    <row r="187" spans="1:26" ht="12.75">
      <c r="A187" s="80"/>
      <c r="B187" s="80"/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</row>
    <row r="188" spans="1:26" ht="12.75">
      <c r="A188" s="80"/>
      <c r="B188" s="80"/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</row>
    <row r="189" spans="1:26" ht="12.75">
      <c r="A189" s="80"/>
      <c r="B189" s="80"/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</row>
    <row r="190" spans="1:26" ht="12.75">
      <c r="A190" s="80"/>
      <c r="B190" s="80"/>
      <c r="C190" s="8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</row>
    <row r="191" spans="1:26" ht="12.75">
      <c r="A191" s="80"/>
      <c r="B191" s="80"/>
      <c r="C191" s="8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</row>
    <row r="192" spans="1:26" ht="12.75">
      <c r="A192" s="80"/>
      <c r="B192" s="80"/>
      <c r="C192" s="8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</row>
    <row r="193" spans="1:26" ht="12.75">
      <c r="A193" s="80"/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</row>
    <row r="194" spans="1:26" ht="12.75">
      <c r="A194" s="80"/>
      <c r="B194" s="80"/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</row>
    <row r="195" spans="1:26" ht="12.75">
      <c r="A195" s="80"/>
      <c r="B195" s="80"/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</row>
    <row r="196" spans="1:26" ht="12.75">
      <c r="A196" s="80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</row>
    <row r="197" spans="1:26" ht="12.75">
      <c r="A197" s="80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</row>
    <row r="198" spans="1:26" ht="12.75">
      <c r="A198" s="80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</row>
    <row r="199" spans="1:26" ht="12.75">
      <c r="A199" s="80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</row>
    <row r="200" spans="1:26" ht="12.75">
      <c r="A200" s="80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</row>
    <row r="201" spans="1:26" ht="12.75">
      <c r="A201" s="80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</row>
    <row r="202" spans="1:26" ht="12.75">
      <c r="A202" s="80"/>
      <c r="B202" s="80"/>
      <c r="C202" s="80"/>
      <c r="D202" s="80"/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</row>
    <row r="203" spans="1:26" ht="12.75">
      <c r="A203" s="80"/>
      <c r="B203" s="80"/>
      <c r="C203" s="80"/>
      <c r="D203" s="80"/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</row>
    <row r="204" spans="1:26" ht="12.75">
      <c r="A204" s="80"/>
      <c r="B204" s="80"/>
      <c r="C204" s="80"/>
      <c r="D204" s="80"/>
      <c r="E204" s="80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</row>
    <row r="205" spans="1:26" ht="12.75">
      <c r="A205" s="80"/>
      <c r="B205" s="80"/>
      <c r="C205" s="80"/>
      <c r="D205" s="80"/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</row>
    <row r="206" spans="1:26" ht="12.75">
      <c r="A206" s="80"/>
      <c r="B206" s="80"/>
      <c r="C206" s="80"/>
      <c r="D206" s="80"/>
      <c r="E206" s="80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</row>
    <row r="207" spans="1:26" ht="12.75">
      <c r="A207" s="80"/>
      <c r="B207" s="80"/>
      <c r="C207" s="80"/>
      <c r="D207" s="80"/>
      <c r="E207" s="80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</row>
    <row r="208" spans="1:26" ht="12.75">
      <c r="A208" s="80"/>
      <c r="B208" s="80"/>
      <c r="C208" s="80"/>
      <c r="D208" s="80"/>
      <c r="E208" s="80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</row>
    <row r="209" spans="1:26" ht="12.75">
      <c r="A209" s="80"/>
      <c r="B209" s="80"/>
      <c r="C209" s="80"/>
      <c r="D209" s="80"/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</row>
    <row r="210" spans="1:26" ht="12.75">
      <c r="A210" s="80"/>
      <c r="B210" s="80"/>
      <c r="C210" s="80"/>
      <c r="D210" s="80"/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</row>
    <row r="211" spans="1:26" ht="12.75">
      <c r="A211" s="80"/>
      <c r="B211" s="80"/>
      <c r="C211" s="80"/>
      <c r="D211" s="80"/>
      <c r="E211" s="80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</row>
    <row r="212" spans="1:26" ht="12.75">
      <c r="A212" s="80"/>
      <c r="B212" s="80"/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</row>
    <row r="213" spans="1:26" ht="12.75">
      <c r="A213" s="80"/>
      <c r="B213" s="80"/>
      <c r="C213" s="80"/>
      <c r="D213" s="80"/>
      <c r="E213" s="80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</row>
    <row r="214" spans="1:26" ht="12.75">
      <c r="A214" s="80"/>
      <c r="B214" s="80"/>
      <c r="C214" s="80"/>
      <c r="D214" s="80"/>
      <c r="E214" s="80"/>
      <c r="F214" s="80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</row>
    <row r="215" spans="1:26" ht="12.75">
      <c r="A215" s="80"/>
      <c r="B215" s="80"/>
      <c r="C215" s="80"/>
      <c r="D215" s="80"/>
      <c r="E215" s="80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</row>
    <row r="216" spans="1:26" ht="12.75">
      <c r="A216" s="80"/>
      <c r="B216" s="80"/>
      <c r="C216" s="80"/>
      <c r="D216" s="80"/>
      <c r="E216" s="80"/>
      <c r="F216" s="80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</row>
    <row r="217" spans="1:26" ht="12.75">
      <c r="A217" s="80"/>
      <c r="B217" s="80"/>
      <c r="C217" s="80"/>
      <c r="D217" s="80"/>
      <c r="E217" s="80"/>
      <c r="F217" s="80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</row>
    <row r="218" spans="1:26" ht="12.75">
      <c r="A218" s="80"/>
      <c r="B218" s="80"/>
      <c r="C218" s="80"/>
      <c r="D218" s="80"/>
      <c r="E218" s="80"/>
      <c r="F218" s="80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</row>
    <row r="219" spans="1:26" ht="12.75">
      <c r="A219" s="80"/>
      <c r="B219" s="80"/>
      <c r="C219" s="80"/>
      <c r="D219" s="80"/>
      <c r="E219" s="80"/>
      <c r="F219" s="80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</row>
    <row r="220" spans="1:26" ht="12.75">
      <c r="A220" s="80"/>
      <c r="B220" s="80"/>
      <c r="C220" s="80"/>
      <c r="D220" s="80"/>
      <c r="E220" s="80"/>
      <c r="F220" s="80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</row>
    <row r="221" spans="1:26" ht="12.75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</row>
    <row r="222" spans="1:26" ht="12.75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</row>
    <row r="223" spans="1:26" ht="12.75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</row>
    <row r="224" spans="1:26" ht="12.75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</row>
    <row r="225" spans="1:26" ht="12.75">
      <c r="A225" s="80"/>
      <c r="B225" s="80"/>
      <c r="C225" s="80"/>
      <c r="D225" s="80"/>
      <c r="E225" s="80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</row>
    <row r="226" spans="1:26" ht="12.75">
      <c r="A226" s="80"/>
      <c r="B226" s="80"/>
      <c r="C226" s="80"/>
      <c r="D226" s="80"/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</row>
    <row r="227" spans="1:26" ht="12.75">
      <c r="A227" s="80"/>
      <c r="B227" s="80"/>
      <c r="C227" s="80"/>
      <c r="D227" s="80"/>
      <c r="E227" s="80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</row>
    <row r="228" spans="1:26" ht="12.75">
      <c r="A228" s="80"/>
      <c r="B228" s="80"/>
      <c r="C228" s="80"/>
      <c r="D228" s="80"/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</row>
    <row r="229" spans="1:26" ht="12.75">
      <c r="A229" s="80"/>
      <c r="B229" s="80"/>
      <c r="C229" s="80"/>
      <c r="D229" s="80"/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</row>
    <row r="230" spans="1:26" ht="12.75">
      <c r="A230" s="80"/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</row>
    <row r="231" spans="1:26" ht="12.75">
      <c r="A231" s="80"/>
      <c r="B231" s="80"/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</row>
    <row r="232" spans="1:26" ht="12.75">
      <c r="A232" s="80"/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</row>
    <row r="233" spans="1:26" ht="12.75">
      <c r="A233" s="80"/>
      <c r="B233" s="80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</row>
    <row r="234" spans="1:26" ht="12.75">
      <c r="A234" s="80"/>
      <c r="B234" s="80"/>
      <c r="C234" s="80"/>
      <c r="D234" s="80"/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</row>
    <row r="235" spans="1:26" ht="12.75">
      <c r="A235" s="80"/>
      <c r="B235" s="80"/>
      <c r="C235" s="80"/>
      <c r="D235" s="80"/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</row>
    <row r="236" spans="1:26" ht="12.75">
      <c r="A236" s="80"/>
      <c r="B236" s="80"/>
      <c r="C236" s="80"/>
      <c r="D236" s="80"/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</row>
    <row r="237" spans="1:26" ht="12.75">
      <c r="A237" s="80"/>
      <c r="B237" s="80"/>
      <c r="C237" s="80"/>
      <c r="D237" s="80"/>
      <c r="E237" s="80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</row>
    <row r="238" spans="1:26" ht="12.75">
      <c r="A238" s="80"/>
      <c r="B238" s="80"/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</row>
    <row r="239" spans="1:26" ht="12.75">
      <c r="A239" s="80"/>
      <c r="B239" s="80"/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</row>
    <row r="240" spans="1:26" ht="12.75">
      <c r="A240" s="80"/>
      <c r="B240" s="80"/>
      <c r="C240" s="80"/>
      <c r="D240" s="80"/>
      <c r="E240" s="80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</row>
    <row r="241" spans="1:26" ht="12.75">
      <c r="A241" s="80"/>
      <c r="B241" s="80"/>
      <c r="C241" s="80"/>
      <c r="D241" s="80"/>
      <c r="E241" s="80"/>
      <c r="F241" s="80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</row>
    <row r="242" spans="1:26" ht="12.75">
      <c r="A242" s="80"/>
      <c r="B242" s="80"/>
      <c r="C242" s="80"/>
      <c r="D242" s="80"/>
      <c r="E242" s="80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</row>
    <row r="243" spans="1:26" ht="12.75">
      <c r="A243" s="80"/>
      <c r="B243" s="80"/>
      <c r="C243" s="80"/>
      <c r="D243" s="80"/>
      <c r="E243" s="80"/>
      <c r="F243" s="80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</row>
    <row r="244" spans="1:26" ht="12.75">
      <c r="A244" s="80"/>
      <c r="B244" s="80"/>
      <c r="C244" s="80"/>
      <c r="D244" s="80"/>
      <c r="E244" s="80"/>
      <c r="F244" s="80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</row>
    <row r="245" spans="1:26" ht="12.75">
      <c r="A245" s="80"/>
      <c r="B245" s="80"/>
      <c r="C245" s="80"/>
      <c r="D245" s="80"/>
      <c r="E245" s="80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</row>
    <row r="246" spans="1:26" ht="12.75">
      <c r="A246" s="80"/>
      <c r="B246" s="80"/>
      <c r="C246" s="80"/>
      <c r="D246" s="80"/>
      <c r="E246" s="80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</row>
    <row r="247" spans="1:26" ht="12.75">
      <c r="A247" s="80"/>
      <c r="B247" s="80"/>
      <c r="C247" s="80"/>
      <c r="D247" s="80"/>
      <c r="E247" s="80"/>
      <c r="F247" s="80"/>
      <c r="G247" s="80"/>
      <c r="H247" s="80"/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</row>
    <row r="248" spans="1:26" ht="12.75">
      <c r="A248" s="80"/>
      <c r="B248" s="80"/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</row>
    <row r="249" spans="1:26" ht="12.75">
      <c r="A249" s="80"/>
      <c r="B249" s="80"/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</row>
    <row r="250" spans="1:26" ht="12.75">
      <c r="A250" s="80"/>
      <c r="B250" s="80"/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</row>
    <row r="251" spans="1:26" ht="12.75">
      <c r="A251" s="80"/>
      <c r="B251" s="80"/>
      <c r="C251" s="80"/>
      <c r="D251" s="80"/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</row>
    <row r="252" spans="1:26" ht="12.75">
      <c r="A252" s="80"/>
      <c r="B252" s="80"/>
      <c r="C252" s="80"/>
      <c r="D252" s="80"/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</row>
    <row r="253" spans="1:26" ht="12.75">
      <c r="A253" s="80"/>
      <c r="B253" s="80"/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</row>
    <row r="254" spans="1:26" ht="12.75">
      <c r="A254" s="80"/>
      <c r="B254" s="80"/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</row>
    <row r="255" spans="1:26" ht="12.75">
      <c r="A255" s="80"/>
      <c r="B255" s="80"/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</row>
    <row r="256" spans="1:26" ht="12.75">
      <c r="A256" s="80"/>
      <c r="B256" s="80"/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</row>
    <row r="257" spans="1:26" ht="12.75">
      <c r="A257" s="80"/>
      <c r="B257" s="80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</row>
    <row r="258" spans="1:26" ht="12.75">
      <c r="A258" s="80"/>
      <c r="B258" s="80"/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</row>
    <row r="259" spans="1:26" ht="12.75">
      <c r="A259" s="80"/>
      <c r="B259" s="80"/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</row>
    <row r="260" spans="1:26" ht="12.75">
      <c r="A260" s="80"/>
      <c r="B260" s="80"/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</row>
    <row r="261" spans="1:26" ht="12.75">
      <c r="A261" s="80"/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</row>
    <row r="262" spans="1:26" ht="12.75">
      <c r="A262" s="80"/>
      <c r="B262" s="80"/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</row>
    <row r="263" spans="1:26" ht="12.75">
      <c r="A263" s="80"/>
      <c r="B263" s="80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</row>
    <row r="264" spans="1:26" ht="12.75">
      <c r="A264" s="80"/>
      <c r="B264" s="80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</row>
    <row r="265" spans="1:26" ht="12.75">
      <c r="A265" s="80"/>
      <c r="B265" s="80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</row>
    <row r="266" spans="1:26" ht="12.75">
      <c r="A266" s="80"/>
      <c r="B266" s="80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</row>
    <row r="267" spans="1:26" ht="12.75">
      <c r="A267" s="80"/>
      <c r="B267" s="80"/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</row>
    <row r="268" spans="1:26" ht="12.75">
      <c r="A268" s="80"/>
      <c r="B268" s="80"/>
      <c r="C268" s="80"/>
      <c r="D268" s="80"/>
      <c r="E268" s="80"/>
      <c r="F268" s="80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</row>
    <row r="269" spans="1:26" ht="12.75">
      <c r="A269" s="80"/>
      <c r="B269" s="80"/>
      <c r="C269" s="80"/>
      <c r="D269" s="80"/>
      <c r="E269" s="80"/>
      <c r="F269" s="80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</row>
    <row r="270" spans="1:26" ht="12.75">
      <c r="A270" s="80"/>
      <c r="B270" s="80"/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</row>
    <row r="271" spans="1:26" ht="12.75">
      <c r="A271" s="80"/>
      <c r="B271" s="80"/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</row>
    <row r="272" spans="1:26" ht="12.75">
      <c r="A272" s="80"/>
      <c r="B272" s="80"/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</row>
    <row r="273" spans="1:26" ht="12.75">
      <c r="A273" s="80"/>
      <c r="B273" s="80"/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</row>
    <row r="274" spans="1:26" ht="12.75">
      <c r="A274" s="80"/>
      <c r="B274" s="80"/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</row>
    <row r="275" spans="1:26" ht="12.75">
      <c r="A275" s="80"/>
      <c r="B275" s="80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</row>
    <row r="276" spans="1:26" ht="12.75">
      <c r="A276" s="80"/>
      <c r="B276" s="80"/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</row>
    <row r="277" spans="1:26" ht="12.75">
      <c r="A277" s="80"/>
      <c r="B277" s="80"/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</row>
    <row r="278" spans="1:26" ht="12.75">
      <c r="A278" s="80"/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</row>
    <row r="279" spans="1:26" ht="12.75">
      <c r="A279" s="80"/>
      <c r="B279" s="80"/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</row>
    <row r="280" spans="1:26" ht="12.75">
      <c r="A280" s="80"/>
      <c r="B280" s="80"/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</row>
    <row r="281" spans="1:26" ht="12.75">
      <c r="A281" s="80"/>
      <c r="B281" s="80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</row>
    <row r="282" spans="1:26" ht="12.75">
      <c r="A282" s="80"/>
      <c r="B282" s="80"/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</row>
    <row r="283" spans="1:26" ht="12.75">
      <c r="A283" s="80"/>
      <c r="B283" s="80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</row>
    <row r="284" spans="1:26" ht="12.75">
      <c r="A284" s="80"/>
      <c r="B284" s="80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</row>
    <row r="285" spans="1:26" ht="12.75">
      <c r="A285" s="80"/>
      <c r="B285" s="80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</row>
    <row r="286" spans="1:26" ht="12.75">
      <c r="A286" s="80"/>
      <c r="B286" s="80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</row>
    <row r="287" spans="1:26" ht="12.75">
      <c r="A287" s="80"/>
      <c r="B287" s="80"/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</row>
    <row r="288" spans="1:26" ht="12.75">
      <c r="A288" s="80"/>
      <c r="B288" s="80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</row>
    <row r="289" spans="1:26" ht="12.75">
      <c r="A289" s="80"/>
      <c r="B289" s="80"/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</row>
    <row r="290" spans="1:26" ht="12.75">
      <c r="A290" s="80"/>
      <c r="B290" s="80"/>
      <c r="C290" s="80"/>
      <c r="D290" s="80"/>
      <c r="E290" s="80"/>
      <c r="F290" s="80"/>
      <c r="G290" s="80"/>
      <c r="H290" s="80"/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</row>
    <row r="291" spans="1:26" ht="12.75">
      <c r="A291" s="80"/>
      <c r="B291" s="80"/>
      <c r="C291" s="80"/>
      <c r="D291" s="80"/>
      <c r="E291" s="80"/>
      <c r="F291" s="80"/>
      <c r="G291" s="80"/>
      <c r="H291" s="80"/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</row>
    <row r="292" spans="1:26" ht="12.75">
      <c r="A292" s="80"/>
      <c r="B292" s="80"/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</row>
    <row r="293" spans="1:26" ht="12.75">
      <c r="A293" s="80"/>
      <c r="B293" s="80"/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</row>
    <row r="294" spans="1:26" ht="12.75">
      <c r="A294" s="80"/>
      <c r="B294" s="80"/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</row>
    <row r="295" spans="1:26" ht="12.75">
      <c r="A295" s="80"/>
      <c r="B295" s="80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</row>
    <row r="296" spans="1:26" ht="12.75">
      <c r="A296" s="80"/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</row>
    <row r="297" spans="1:26" ht="12.75">
      <c r="A297" s="80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</row>
    <row r="298" spans="1:26" ht="12.75">
      <c r="A298" s="80"/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</row>
    <row r="299" spans="1:26" ht="12.75">
      <c r="A299" s="80"/>
      <c r="B299" s="80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</row>
    <row r="300" spans="1:26" ht="12.75">
      <c r="A300" s="80"/>
      <c r="B300" s="80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</row>
    <row r="301" spans="1:26" ht="12.75">
      <c r="A301" s="80"/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</row>
    <row r="302" spans="1:26" ht="12.75">
      <c r="A302" s="80"/>
      <c r="B302" s="80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</row>
    <row r="303" spans="1:26" ht="12.75">
      <c r="A303" s="80"/>
      <c r="B303" s="80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</row>
    <row r="304" spans="1:26" ht="12.75">
      <c r="A304" s="80"/>
      <c r="B304" s="80"/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</row>
    <row r="305" spans="1:26" ht="12.75">
      <c r="A305" s="80"/>
      <c r="B305" s="80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</row>
    <row r="306" spans="1:26" ht="12.75">
      <c r="A306" s="80"/>
      <c r="B306" s="80"/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</row>
    <row r="307" spans="1:26" ht="12.75">
      <c r="A307" s="80"/>
      <c r="B307" s="80"/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</row>
    <row r="308" spans="1:26" ht="12.75">
      <c r="A308" s="80"/>
      <c r="B308" s="80"/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</row>
    <row r="309" spans="1:26" ht="12.75">
      <c r="A309" s="80"/>
      <c r="B309" s="80"/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</row>
    <row r="310" spans="1:26" ht="12.75">
      <c r="A310" s="80"/>
      <c r="B310" s="80"/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</row>
    <row r="311" spans="1:26" ht="12.75">
      <c r="A311" s="80"/>
      <c r="B311" s="80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</row>
    <row r="312" spans="1:26" ht="12.75">
      <c r="A312" s="80"/>
      <c r="B312" s="80"/>
      <c r="C312" s="80"/>
      <c r="D312" s="80"/>
      <c r="E312" s="80"/>
      <c r="F312" s="80"/>
      <c r="G312" s="80"/>
      <c r="H312" s="80"/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</row>
    <row r="313" spans="1:26" ht="12.75">
      <c r="A313" s="80"/>
      <c r="B313" s="80"/>
      <c r="C313" s="80"/>
      <c r="D313" s="80"/>
      <c r="E313" s="80"/>
      <c r="F313" s="80"/>
      <c r="G313" s="80"/>
      <c r="H313" s="80"/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</row>
    <row r="314" spans="1:26" ht="12.75">
      <c r="A314" s="80"/>
      <c r="B314" s="80"/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</row>
    <row r="315" spans="1:26" ht="12.75">
      <c r="A315" s="80"/>
      <c r="B315" s="80"/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</row>
    <row r="316" spans="1:26" ht="12.75">
      <c r="A316" s="80"/>
      <c r="B316" s="80"/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</row>
    <row r="317" spans="1:26" ht="12.75">
      <c r="A317" s="80"/>
      <c r="B317" s="80"/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</row>
    <row r="318" spans="1:26" ht="12.75">
      <c r="A318" s="80"/>
      <c r="B318" s="80"/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</row>
    <row r="319" spans="1:26" ht="12.75">
      <c r="A319" s="80"/>
      <c r="B319" s="80"/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</row>
    <row r="320" spans="1:26" ht="12.75">
      <c r="A320" s="80"/>
      <c r="B320" s="80"/>
      <c r="C320" s="80"/>
      <c r="D320" s="80"/>
      <c r="E320" s="80"/>
      <c r="F320" s="80"/>
      <c r="G320" s="80"/>
      <c r="H320" s="80"/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</row>
    <row r="321" spans="1:26" ht="12.75">
      <c r="A321" s="80"/>
      <c r="B321" s="80"/>
      <c r="C321" s="80"/>
      <c r="D321" s="80"/>
      <c r="E321" s="80"/>
      <c r="F321" s="80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</row>
    <row r="322" spans="1:26" ht="12.75">
      <c r="A322" s="80"/>
      <c r="B322" s="80"/>
      <c r="C322" s="80"/>
      <c r="D322" s="80"/>
      <c r="E322" s="80"/>
      <c r="F322" s="80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</row>
    <row r="323" spans="1:26" ht="12.75">
      <c r="A323" s="80"/>
      <c r="B323" s="80"/>
      <c r="C323" s="80"/>
      <c r="D323" s="80"/>
      <c r="E323" s="80"/>
      <c r="F323" s="80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</row>
    <row r="324" spans="1:26" ht="12.75">
      <c r="A324" s="80"/>
      <c r="B324" s="80"/>
      <c r="C324" s="80"/>
      <c r="D324" s="80"/>
      <c r="E324" s="80"/>
      <c r="F324" s="80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</row>
    <row r="325" spans="1:26" ht="12.75">
      <c r="A325" s="80"/>
      <c r="B325" s="80"/>
      <c r="C325" s="80"/>
      <c r="D325" s="80"/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</row>
    <row r="326" spans="1:26" ht="12.75">
      <c r="A326" s="80"/>
      <c r="B326" s="80"/>
      <c r="C326" s="80"/>
      <c r="D326" s="80"/>
      <c r="E326" s="80"/>
      <c r="F326" s="80"/>
      <c r="G326" s="80"/>
      <c r="H326" s="80"/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</row>
    <row r="327" spans="1:26" ht="12.75">
      <c r="A327" s="80"/>
      <c r="B327" s="80"/>
      <c r="C327" s="80"/>
      <c r="D327" s="80"/>
      <c r="E327" s="80"/>
      <c r="F327" s="80"/>
      <c r="G327" s="80"/>
      <c r="H327" s="80"/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</row>
    <row r="328" spans="1:26" ht="12.75">
      <c r="A328" s="80"/>
      <c r="B328" s="80"/>
      <c r="C328" s="80"/>
      <c r="D328" s="80"/>
      <c r="E328" s="80"/>
      <c r="F328" s="80"/>
      <c r="G328" s="80"/>
      <c r="H328" s="80"/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</row>
    <row r="329" spans="1:26" ht="12.75">
      <c r="A329" s="80"/>
      <c r="B329" s="80"/>
      <c r="C329" s="80"/>
      <c r="D329" s="80"/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</row>
    <row r="330" spans="1:26" ht="12.75">
      <c r="A330" s="80"/>
      <c r="B330" s="80"/>
      <c r="C330" s="80"/>
      <c r="D330" s="80"/>
      <c r="E330" s="80"/>
      <c r="F330" s="80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</row>
    <row r="331" spans="1:26" ht="12.75">
      <c r="A331" s="80"/>
      <c r="B331" s="80"/>
      <c r="C331" s="80"/>
      <c r="D331" s="80"/>
      <c r="E331" s="80"/>
      <c r="F331" s="80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</row>
    <row r="332" spans="1:26" ht="12.75">
      <c r="A332" s="80"/>
      <c r="B332" s="80"/>
      <c r="C332" s="80"/>
      <c r="D332" s="80"/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</row>
    <row r="333" spans="1:26" ht="12.75">
      <c r="A333" s="80"/>
      <c r="B333" s="80"/>
      <c r="C333" s="80"/>
      <c r="D333" s="80"/>
      <c r="E333" s="80"/>
      <c r="F333" s="80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</row>
    <row r="334" spans="1:26" ht="12.75">
      <c r="A334" s="80"/>
      <c r="B334" s="80"/>
      <c r="C334" s="80"/>
      <c r="D334" s="80"/>
      <c r="E334" s="80"/>
      <c r="F334" s="80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</row>
    <row r="335" spans="1:26" ht="12.75">
      <c r="A335" s="80"/>
      <c r="B335" s="80"/>
      <c r="C335" s="80"/>
      <c r="D335" s="80"/>
      <c r="E335" s="80"/>
      <c r="F335" s="80"/>
      <c r="G335" s="80"/>
      <c r="H335" s="80"/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</row>
    <row r="336" spans="1:26" ht="12.75">
      <c r="A336" s="80"/>
      <c r="B336" s="80"/>
      <c r="C336" s="80"/>
      <c r="D336" s="80"/>
      <c r="E336" s="80"/>
      <c r="F336" s="80"/>
      <c r="G336" s="80"/>
      <c r="H336" s="80"/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</row>
    <row r="337" spans="1:26" ht="12.75">
      <c r="A337" s="80"/>
      <c r="B337" s="80"/>
      <c r="C337" s="80"/>
      <c r="D337" s="80"/>
      <c r="E337" s="80"/>
      <c r="F337" s="80"/>
      <c r="G337" s="80"/>
      <c r="H337" s="80"/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</row>
    <row r="338" spans="1:26" ht="12.75">
      <c r="A338" s="80"/>
      <c r="B338" s="80"/>
      <c r="C338" s="80"/>
      <c r="D338" s="80"/>
      <c r="E338" s="80"/>
      <c r="F338" s="80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</row>
    <row r="339" spans="1:26" ht="12.75">
      <c r="A339" s="80"/>
      <c r="B339" s="80"/>
      <c r="C339" s="80"/>
      <c r="D339" s="80"/>
      <c r="E339" s="80"/>
      <c r="F339" s="80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</row>
    <row r="340" spans="1:26" ht="12.75">
      <c r="A340" s="80"/>
      <c r="B340" s="80"/>
      <c r="C340" s="80"/>
      <c r="D340" s="80"/>
      <c r="E340" s="80"/>
      <c r="F340" s="80"/>
      <c r="G340" s="80"/>
      <c r="H340" s="80"/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</row>
    <row r="341" spans="1:26" ht="12.75">
      <c r="A341" s="80"/>
      <c r="B341" s="80"/>
      <c r="C341" s="80"/>
      <c r="D341" s="80"/>
      <c r="E341" s="80"/>
      <c r="F341" s="80"/>
      <c r="G341" s="80"/>
      <c r="H341" s="80"/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</row>
    <row r="342" spans="1:26" ht="12.75">
      <c r="A342" s="80"/>
      <c r="B342" s="80"/>
      <c r="C342" s="80"/>
      <c r="D342" s="80"/>
      <c r="E342" s="80"/>
      <c r="F342" s="80"/>
      <c r="G342" s="80"/>
      <c r="H342" s="80"/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</row>
    <row r="343" spans="1:26" ht="12.75">
      <c r="A343" s="80"/>
      <c r="B343" s="80"/>
      <c r="C343" s="80"/>
      <c r="D343" s="80"/>
      <c r="E343" s="80"/>
      <c r="F343" s="80"/>
      <c r="G343" s="80"/>
      <c r="H343" s="80"/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</row>
    <row r="344" spans="1:26" ht="12.75">
      <c r="A344" s="80"/>
      <c r="B344" s="80"/>
      <c r="C344" s="80"/>
      <c r="D344" s="80"/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</row>
    <row r="345" spans="1:26" ht="12.75">
      <c r="A345" s="80"/>
      <c r="B345" s="80"/>
      <c r="C345" s="80"/>
      <c r="D345" s="80"/>
      <c r="E345" s="80"/>
      <c r="F345" s="80"/>
      <c r="G345" s="80"/>
      <c r="H345" s="80"/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</row>
    <row r="346" spans="1:26" ht="12.75">
      <c r="A346" s="80"/>
      <c r="B346" s="80"/>
      <c r="C346" s="80"/>
      <c r="D346" s="80"/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</row>
    <row r="347" spans="1:26" ht="12.75">
      <c r="A347" s="80"/>
      <c r="B347" s="80"/>
      <c r="C347" s="80"/>
      <c r="D347" s="80"/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</row>
    <row r="348" spans="1:26" ht="12.75">
      <c r="A348" s="80"/>
      <c r="B348" s="80"/>
      <c r="C348" s="80"/>
      <c r="D348" s="80"/>
      <c r="E348" s="80"/>
      <c r="F348" s="80"/>
      <c r="G348" s="80"/>
      <c r="H348" s="80"/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</row>
    <row r="349" spans="1:26" ht="12.75">
      <c r="A349" s="80"/>
      <c r="B349" s="80"/>
      <c r="C349" s="80"/>
      <c r="D349" s="80"/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</row>
    <row r="350" spans="1:26" ht="12.75">
      <c r="A350" s="80"/>
      <c r="B350" s="80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</row>
    <row r="351" spans="1:26" ht="12.75">
      <c r="A351" s="80"/>
      <c r="B351" s="80"/>
      <c r="C351" s="80"/>
      <c r="D351" s="80"/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</row>
    <row r="352" spans="1:26" ht="12.75">
      <c r="A352" s="80"/>
      <c r="B352" s="80"/>
      <c r="C352" s="80"/>
      <c r="D352" s="80"/>
      <c r="E352" s="80"/>
      <c r="F352" s="80"/>
      <c r="G352" s="80"/>
      <c r="H352" s="80"/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</row>
    <row r="353" spans="1:26" ht="12.75">
      <c r="A353" s="80"/>
      <c r="B353" s="80"/>
      <c r="C353" s="80"/>
      <c r="D353" s="80"/>
      <c r="E353" s="80"/>
      <c r="F353" s="80"/>
      <c r="G353" s="80"/>
      <c r="H353" s="80"/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</row>
    <row r="354" spans="1:26" ht="12.75">
      <c r="A354" s="80"/>
      <c r="B354" s="80"/>
      <c r="C354" s="80"/>
      <c r="D354" s="80"/>
      <c r="E354" s="80"/>
      <c r="F354" s="80"/>
      <c r="G354" s="80"/>
      <c r="H354" s="80"/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</row>
    <row r="355" spans="1:26" ht="12.75">
      <c r="A355" s="80"/>
      <c r="B355" s="80"/>
      <c r="C355" s="80"/>
      <c r="D355" s="80"/>
      <c r="E355" s="80"/>
      <c r="F355" s="80"/>
      <c r="G355" s="80"/>
      <c r="H355" s="80"/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</row>
    <row r="356" spans="1:26" ht="12.75">
      <c r="A356" s="80"/>
      <c r="B356" s="80"/>
      <c r="C356" s="80"/>
      <c r="D356" s="80"/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</row>
    <row r="357" spans="1:26" ht="12.75">
      <c r="A357" s="80"/>
      <c r="B357" s="80"/>
      <c r="C357" s="80"/>
      <c r="D357" s="80"/>
      <c r="E357" s="80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</row>
    <row r="358" spans="1:26" ht="12.75">
      <c r="A358" s="80"/>
      <c r="B358" s="80"/>
      <c r="C358" s="80"/>
      <c r="D358" s="80"/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</row>
    <row r="359" spans="1:26" ht="12.75">
      <c r="A359" s="80"/>
      <c r="B359" s="80"/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</row>
    <row r="360" spans="1:26" ht="12.75">
      <c r="A360" s="80"/>
      <c r="B360" s="80"/>
      <c r="C360" s="8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</row>
    <row r="361" spans="1:26" ht="12.75">
      <c r="A361" s="80"/>
      <c r="B361" s="80"/>
      <c r="C361" s="80"/>
      <c r="D361" s="80"/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</row>
    <row r="362" spans="1:26" ht="12.75">
      <c r="A362" s="80"/>
      <c r="B362" s="80"/>
      <c r="C362" s="80"/>
      <c r="D362" s="80"/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</row>
    <row r="363" spans="1:26" ht="12.75">
      <c r="A363" s="80"/>
      <c r="B363" s="80"/>
      <c r="C363" s="80"/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</row>
    <row r="364" spans="1:26" ht="12.75">
      <c r="A364" s="80"/>
      <c r="B364" s="80"/>
      <c r="C364" s="8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</row>
    <row r="365" spans="1:26" ht="12.75">
      <c r="A365" s="80"/>
      <c r="B365" s="80"/>
      <c r="C365" s="80"/>
      <c r="D365" s="80"/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</row>
    <row r="366" spans="1:26" ht="12.75">
      <c r="A366" s="80"/>
      <c r="B366" s="80"/>
      <c r="C366" s="80"/>
      <c r="D366" s="80"/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</row>
    <row r="367" spans="1:26" ht="12.75">
      <c r="A367" s="80"/>
      <c r="B367" s="80"/>
      <c r="C367" s="80"/>
      <c r="D367" s="80"/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</row>
    <row r="368" spans="1:26" ht="12.75">
      <c r="A368" s="80"/>
      <c r="B368" s="80"/>
      <c r="C368" s="8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</row>
    <row r="369" spans="1:26" ht="12.75">
      <c r="A369" s="80"/>
      <c r="B369" s="80"/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</row>
    <row r="370" spans="1:26" ht="12.75">
      <c r="A370" s="80"/>
      <c r="B370" s="80"/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</row>
    <row r="371" spans="1:26" ht="12.75">
      <c r="A371" s="80"/>
      <c r="B371" s="80"/>
      <c r="C371" s="80"/>
      <c r="D371" s="80"/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</row>
    <row r="372" spans="1:26" ht="12.75">
      <c r="A372" s="80"/>
      <c r="B372" s="80"/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</row>
    <row r="373" spans="1:26" ht="12.75">
      <c r="A373" s="80"/>
      <c r="B373" s="80"/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</row>
    <row r="374" spans="1:26" ht="12.75">
      <c r="A374" s="80"/>
      <c r="B374" s="80"/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</row>
    <row r="375" spans="1:26" ht="12.75">
      <c r="A375" s="80"/>
      <c r="B375" s="80"/>
      <c r="C375" s="8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</row>
    <row r="376" spans="1:26" ht="12.75">
      <c r="A376" s="80"/>
      <c r="B376" s="80"/>
      <c r="C376" s="8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</row>
    <row r="377" spans="1:26" ht="12.75">
      <c r="A377" s="80"/>
      <c r="B377" s="80"/>
      <c r="C377" s="8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</row>
    <row r="378" spans="1:26" ht="12.75">
      <c r="A378" s="80"/>
      <c r="B378" s="80"/>
      <c r="C378" s="80"/>
      <c r="D378" s="80"/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</row>
    <row r="379" spans="1:26" ht="12.75">
      <c r="A379" s="80"/>
      <c r="B379" s="80"/>
      <c r="C379" s="80"/>
      <c r="D379" s="80"/>
      <c r="E379" s="80"/>
      <c r="F379" s="80"/>
      <c r="G379" s="80"/>
      <c r="H379" s="80"/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</row>
    <row r="380" spans="1:26" ht="12.75">
      <c r="A380" s="80"/>
      <c r="B380" s="80"/>
      <c r="C380" s="80"/>
      <c r="D380" s="80"/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</row>
    <row r="381" spans="1:26" ht="12.75">
      <c r="A381" s="80"/>
      <c r="B381" s="80"/>
      <c r="C381" s="80"/>
      <c r="D381" s="80"/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</row>
    <row r="382" spans="1:26" ht="12.75">
      <c r="A382" s="80"/>
      <c r="B382" s="80"/>
      <c r="C382" s="80"/>
      <c r="D382" s="80"/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</row>
    <row r="383" spans="1:26" ht="12.75">
      <c r="A383" s="80"/>
      <c r="B383" s="80"/>
      <c r="C383" s="80"/>
      <c r="D383" s="80"/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</row>
    <row r="384" spans="1:26" ht="12.75">
      <c r="A384" s="80"/>
      <c r="B384" s="80"/>
      <c r="C384" s="80"/>
      <c r="D384" s="80"/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</row>
    <row r="385" spans="1:26" ht="12.75">
      <c r="A385" s="80"/>
      <c r="B385" s="80"/>
      <c r="C385" s="80"/>
      <c r="D385" s="80"/>
      <c r="E385" s="80"/>
      <c r="F385" s="80"/>
      <c r="G385" s="80"/>
      <c r="H385" s="80"/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</row>
    <row r="386" spans="1:26" ht="12.75">
      <c r="A386" s="80"/>
      <c r="B386" s="80"/>
      <c r="C386" s="80"/>
      <c r="D386" s="80"/>
      <c r="E386" s="80"/>
      <c r="F386" s="80"/>
      <c r="G386" s="80"/>
      <c r="H386" s="80"/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</row>
    <row r="387" spans="1:26" ht="12.75">
      <c r="A387" s="80"/>
      <c r="B387" s="80"/>
      <c r="C387" s="80"/>
      <c r="D387" s="80"/>
      <c r="E387" s="80"/>
      <c r="F387" s="80"/>
      <c r="G387" s="80"/>
      <c r="H387" s="80"/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</row>
    <row r="388" spans="1:26" ht="12.75">
      <c r="A388" s="80"/>
      <c r="B388" s="80"/>
      <c r="C388" s="80"/>
      <c r="D388" s="80"/>
      <c r="E388" s="80"/>
      <c r="F388" s="80"/>
      <c r="G388" s="80"/>
      <c r="H388" s="80"/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</row>
    <row r="389" spans="1:26" ht="12.75">
      <c r="A389" s="80"/>
      <c r="B389" s="80"/>
      <c r="C389" s="80"/>
      <c r="D389" s="80"/>
      <c r="E389" s="80"/>
      <c r="F389" s="80"/>
      <c r="G389" s="80"/>
      <c r="H389" s="80"/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</row>
    <row r="390" spans="1:26" ht="12.75">
      <c r="A390" s="80"/>
      <c r="B390" s="80"/>
      <c r="C390" s="80"/>
      <c r="D390" s="80"/>
      <c r="E390" s="80"/>
      <c r="F390" s="80"/>
      <c r="G390" s="80"/>
      <c r="H390" s="80"/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</row>
    <row r="391" spans="1:26" ht="12.75">
      <c r="A391" s="80"/>
      <c r="B391" s="80"/>
      <c r="C391" s="80"/>
      <c r="D391" s="80"/>
      <c r="E391" s="80"/>
      <c r="F391" s="80"/>
      <c r="G391" s="80"/>
      <c r="H391" s="80"/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</row>
    <row r="392" spans="1:26" ht="12.75">
      <c r="A392" s="80"/>
      <c r="B392" s="80"/>
      <c r="C392" s="80"/>
      <c r="D392" s="80"/>
      <c r="E392" s="80"/>
      <c r="F392" s="80"/>
      <c r="G392" s="80"/>
      <c r="H392" s="80"/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</row>
    <row r="393" spans="1:26" ht="12.75">
      <c r="A393" s="80"/>
      <c r="B393" s="80"/>
      <c r="C393" s="80"/>
      <c r="D393" s="80"/>
      <c r="E393" s="80"/>
      <c r="F393" s="80"/>
      <c r="G393" s="80"/>
      <c r="H393" s="80"/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</row>
    <row r="394" spans="1:26" ht="12.75">
      <c r="A394" s="80"/>
      <c r="B394" s="80"/>
      <c r="C394" s="80"/>
      <c r="D394" s="80"/>
      <c r="E394" s="80"/>
      <c r="F394" s="80"/>
      <c r="G394" s="80"/>
      <c r="H394" s="80"/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</row>
    <row r="395" spans="1:26" ht="12.75">
      <c r="A395" s="80"/>
      <c r="B395" s="80"/>
      <c r="C395" s="80"/>
      <c r="D395" s="80"/>
      <c r="E395" s="80"/>
      <c r="F395" s="80"/>
      <c r="G395" s="80"/>
      <c r="H395" s="80"/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</row>
    <row r="396" spans="1:26" ht="12.75">
      <c r="A396" s="80"/>
      <c r="B396" s="80"/>
      <c r="C396" s="80"/>
      <c r="D396" s="80"/>
      <c r="E396" s="80"/>
      <c r="F396" s="80"/>
      <c r="G396" s="80"/>
      <c r="H396" s="80"/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</row>
    <row r="397" spans="1:26" ht="12.75">
      <c r="A397" s="80"/>
      <c r="B397" s="80"/>
      <c r="C397" s="80"/>
      <c r="D397" s="80"/>
      <c r="E397" s="80"/>
      <c r="F397" s="80"/>
      <c r="G397" s="80"/>
      <c r="H397" s="80"/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</row>
    <row r="398" spans="1:26" ht="12.75">
      <c r="A398" s="80"/>
      <c r="B398" s="80"/>
      <c r="C398" s="80"/>
      <c r="D398" s="80"/>
      <c r="E398" s="80"/>
      <c r="F398" s="80"/>
      <c r="G398" s="80"/>
      <c r="H398" s="80"/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</row>
    <row r="399" spans="1:26" ht="12.75">
      <c r="A399" s="80"/>
      <c r="B399" s="80"/>
      <c r="C399" s="80"/>
      <c r="D399" s="80"/>
      <c r="E399" s="80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</row>
    <row r="400" spans="1:26" ht="12.75">
      <c r="A400" s="80"/>
      <c r="B400" s="80"/>
      <c r="C400" s="80"/>
      <c r="D400" s="80"/>
      <c r="E400" s="80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</row>
    <row r="401" spans="1:26" ht="12.75">
      <c r="A401" s="80"/>
      <c r="B401" s="80"/>
      <c r="C401" s="80"/>
      <c r="D401" s="80"/>
      <c r="E401" s="80"/>
      <c r="F401" s="80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</row>
    <row r="402" spans="1:26" ht="12.75">
      <c r="A402" s="80"/>
      <c r="B402" s="80"/>
      <c r="C402" s="80"/>
      <c r="D402" s="80"/>
      <c r="E402" s="80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</row>
    <row r="403" spans="1:26" ht="12.75">
      <c r="A403" s="80"/>
      <c r="B403" s="80"/>
      <c r="C403" s="80"/>
      <c r="D403" s="80"/>
      <c r="E403" s="80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</row>
    <row r="404" spans="1:26" ht="12.75">
      <c r="A404" s="80"/>
      <c r="B404" s="80"/>
      <c r="C404" s="80"/>
      <c r="D404" s="80"/>
      <c r="E404" s="80"/>
      <c r="F404" s="80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</row>
    <row r="405" spans="1:26" ht="12.75">
      <c r="A405" s="80"/>
      <c r="B405" s="80"/>
      <c r="C405" s="80"/>
      <c r="D405" s="80"/>
      <c r="E405" s="80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</row>
    <row r="406" spans="1:26" ht="12.75">
      <c r="A406" s="80"/>
      <c r="B406" s="80"/>
      <c r="C406" s="80"/>
      <c r="D406" s="80"/>
      <c r="E406" s="80"/>
      <c r="F406" s="80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</row>
    <row r="407" spans="1:26" ht="12.75">
      <c r="A407" s="80"/>
      <c r="B407" s="80"/>
      <c r="C407" s="80"/>
      <c r="D407" s="80"/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</row>
    <row r="408" spans="1:26" ht="12.75">
      <c r="A408" s="80"/>
      <c r="B408" s="80"/>
      <c r="C408" s="80"/>
      <c r="D408" s="80"/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</row>
    <row r="409" spans="1:26" ht="12.75">
      <c r="A409" s="80"/>
      <c r="B409" s="80"/>
      <c r="C409" s="80"/>
      <c r="D409" s="80"/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</row>
    <row r="410" spans="1:26" ht="12.75">
      <c r="A410" s="80"/>
      <c r="B410" s="80"/>
      <c r="C410" s="80"/>
      <c r="D410" s="80"/>
      <c r="E410" s="80"/>
      <c r="F410" s="80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</row>
    <row r="411" spans="1:26" ht="12.75">
      <c r="A411" s="80"/>
      <c r="B411" s="80"/>
      <c r="C411" s="80"/>
      <c r="D411" s="80"/>
      <c r="E411" s="80"/>
      <c r="F411" s="80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</row>
    <row r="412" spans="1:26" ht="12.75">
      <c r="A412" s="80"/>
      <c r="B412" s="80"/>
      <c r="C412" s="80"/>
      <c r="D412" s="80"/>
      <c r="E412" s="80"/>
      <c r="F412" s="80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</row>
    <row r="413" spans="1:26" ht="12.75">
      <c r="A413" s="80"/>
      <c r="B413" s="80"/>
      <c r="C413" s="80"/>
      <c r="D413" s="80"/>
      <c r="E413" s="80"/>
      <c r="F413" s="80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</row>
    <row r="414" spans="1:26" ht="12.75">
      <c r="A414" s="80"/>
      <c r="B414" s="80"/>
      <c r="C414" s="80"/>
      <c r="D414" s="80"/>
      <c r="E414" s="80"/>
      <c r="F414" s="80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</row>
    <row r="415" spans="1:26" ht="12.75">
      <c r="A415" s="80"/>
      <c r="B415" s="80"/>
      <c r="C415" s="80"/>
      <c r="D415" s="80"/>
      <c r="E415" s="80"/>
      <c r="F415" s="80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</row>
    <row r="416" spans="1:26" ht="12.75">
      <c r="A416" s="80"/>
      <c r="B416" s="80"/>
      <c r="C416" s="80"/>
      <c r="D416" s="80"/>
      <c r="E416" s="80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</row>
    <row r="417" spans="1:26" ht="12.75">
      <c r="A417" s="80"/>
      <c r="B417" s="80"/>
      <c r="C417" s="80"/>
      <c r="D417" s="80"/>
      <c r="E417" s="80"/>
      <c r="F417" s="80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</row>
    <row r="418" spans="1:26" ht="12.75">
      <c r="A418" s="80"/>
      <c r="B418" s="80"/>
      <c r="C418" s="80"/>
      <c r="D418" s="80"/>
      <c r="E418" s="80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</row>
    <row r="419" spans="1:26" ht="12.75">
      <c r="A419" s="80"/>
      <c r="B419" s="80"/>
      <c r="C419" s="80"/>
      <c r="D419" s="80"/>
      <c r="E419" s="80"/>
      <c r="F419" s="80"/>
      <c r="G419" s="80"/>
      <c r="H419" s="80"/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</row>
    <row r="420" spans="1:26" ht="12.75">
      <c r="A420" s="80"/>
      <c r="B420" s="80"/>
      <c r="C420" s="80"/>
      <c r="D420" s="80"/>
      <c r="E420" s="80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</row>
    <row r="421" spans="1:26" ht="12.75">
      <c r="A421" s="80"/>
      <c r="B421" s="80"/>
      <c r="C421" s="80"/>
      <c r="D421" s="80"/>
      <c r="E421" s="80"/>
      <c r="F421" s="80"/>
      <c r="G421" s="80"/>
      <c r="H421" s="80"/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</row>
    <row r="422" spans="1:26" ht="12.75">
      <c r="A422" s="80"/>
      <c r="B422" s="80"/>
      <c r="C422" s="80"/>
      <c r="D422" s="80"/>
      <c r="E422" s="80"/>
      <c r="F422" s="80"/>
      <c r="G422" s="80"/>
      <c r="H422" s="80"/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</row>
    <row r="423" spans="1:26" ht="12.75">
      <c r="A423" s="80"/>
      <c r="B423" s="80"/>
      <c r="C423" s="80"/>
      <c r="D423" s="80"/>
      <c r="E423" s="80"/>
      <c r="F423" s="80"/>
      <c r="G423" s="80"/>
      <c r="H423" s="80"/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</row>
    <row r="424" spans="1:26" ht="12.75">
      <c r="A424" s="80"/>
      <c r="B424" s="80"/>
      <c r="C424" s="80"/>
      <c r="D424" s="80"/>
      <c r="E424" s="80"/>
      <c r="F424" s="80"/>
      <c r="G424" s="80"/>
      <c r="H424" s="80"/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</row>
    <row r="425" spans="1:26" ht="12.75">
      <c r="A425" s="80"/>
      <c r="B425" s="80"/>
      <c r="C425" s="80"/>
      <c r="D425" s="80"/>
      <c r="E425" s="80"/>
      <c r="F425" s="80"/>
      <c r="G425" s="80"/>
      <c r="H425" s="80"/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</row>
    <row r="426" spans="1:26" ht="12.75">
      <c r="A426" s="80"/>
      <c r="B426" s="80"/>
      <c r="C426" s="80"/>
      <c r="D426" s="80"/>
      <c r="E426" s="80"/>
      <c r="F426" s="80"/>
      <c r="G426" s="80"/>
      <c r="H426" s="80"/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</row>
    <row r="427" spans="1:26" ht="12.75">
      <c r="A427" s="80"/>
      <c r="B427" s="80"/>
      <c r="C427" s="80"/>
      <c r="D427" s="80"/>
      <c r="E427" s="80"/>
      <c r="F427" s="80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</row>
    <row r="428" spans="1:26" ht="12.75">
      <c r="A428" s="80"/>
      <c r="B428" s="80"/>
      <c r="C428" s="80"/>
      <c r="D428" s="80"/>
      <c r="E428" s="80"/>
      <c r="F428" s="80"/>
      <c r="G428" s="80"/>
      <c r="H428" s="80"/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</row>
    <row r="429" spans="1:26" ht="12.75">
      <c r="A429" s="80"/>
      <c r="B429" s="80"/>
      <c r="C429" s="80"/>
      <c r="D429" s="80"/>
      <c r="E429" s="80"/>
      <c r="F429" s="80"/>
      <c r="G429" s="80"/>
      <c r="H429" s="80"/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</row>
    <row r="430" spans="1:26" ht="12.75">
      <c r="A430" s="80"/>
      <c r="B430" s="80"/>
      <c r="C430" s="80"/>
      <c r="D430" s="80"/>
      <c r="E430" s="80"/>
      <c r="F430" s="80"/>
      <c r="G430" s="80"/>
      <c r="H430" s="80"/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</row>
    <row r="431" spans="1:26" ht="12.75">
      <c r="A431" s="80"/>
      <c r="B431" s="80"/>
      <c r="C431" s="80"/>
      <c r="D431" s="80"/>
      <c r="E431" s="80"/>
      <c r="F431" s="80"/>
      <c r="G431" s="80"/>
      <c r="H431" s="80"/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</row>
    <row r="432" spans="1:26" ht="12.75">
      <c r="A432" s="80"/>
      <c r="B432" s="80"/>
      <c r="C432" s="80"/>
      <c r="D432" s="80"/>
      <c r="E432" s="80"/>
      <c r="F432" s="80"/>
      <c r="G432" s="80"/>
      <c r="H432" s="80"/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</row>
    <row r="433" spans="1:26" ht="12.75">
      <c r="A433" s="80"/>
      <c r="B433" s="80"/>
      <c r="C433" s="80"/>
      <c r="D433" s="80"/>
      <c r="E433" s="80"/>
      <c r="F433" s="80"/>
      <c r="G433" s="80"/>
      <c r="H433" s="80"/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</row>
    <row r="434" spans="1:26" ht="12.75">
      <c r="A434" s="80"/>
      <c r="B434" s="80"/>
      <c r="C434" s="80"/>
      <c r="D434" s="80"/>
      <c r="E434" s="80"/>
      <c r="F434" s="80"/>
      <c r="G434" s="80"/>
      <c r="H434" s="80"/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</row>
    <row r="435" spans="1:26" ht="12.75">
      <c r="A435" s="80"/>
      <c r="B435" s="80"/>
      <c r="C435" s="80"/>
      <c r="D435" s="80"/>
      <c r="E435" s="80"/>
      <c r="F435" s="80"/>
      <c r="G435" s="80"/>
      <c r="H435" s="80"/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</row>
    <row r="436" spans="1:26" ht="12.75">
      <c r="A436" s="80"/>
      <c r="B436" s="80"/>
      <c r="C436" s="80"/>
      <c r="D436" s="80"/>
      <c r="E436" s="80"/>
      <c r="F436" s="80"/>
      <c r="G436" s="80"/>
      <c r="H436" s="80"/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</row>
    <row r="437" spans="1:26" ht="12.75">
      <c r="A437" s="80"/>
      <c r="B437" s="80"/>
      <c r="C437" s="80"/>
      <c r="D437" s="80"/>
      <c r="E437" s="80"/>
      <c r="F437" s="80"/>
      <c r="G437" s="80"/>
      <c r="H437" s="80"/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</row>
    <row r="438" spans="1:26" ht="12.75">
      <c r="A438" s="80"/>
      <c r="B438" s="80"/>
      <c r="C438" s="80"/>
      <c r="D438" s="80"/>
      <c r="E438" s="80"/>
      <c r="F438" s="80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</row>
    <row r="439" spans="1:26" ht="12.75">
      <c r="A439" s="80"/>
      <c r="B439" s="80"/>
      <c r="C439" s="80"/>
      <c r="D439" s="80"/>
      <c r="E439" s="80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</row>
    <row r="440" spans="1:26" ht="12.75">
      <c r="A440" s="80"/>
      <c r="B440" s="80"/>
      <c r="C440" s="80"/>
      <c r="D440" s="80"/>
      <c r="E440" s="80"/>
      <c r="F440" s="80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</row>
    <row r="441" spans="1:26" ht="12.75">
      <c r="A441" s="80"/>
      <c r="B441" s="80"/>
      <c r="C441" s="80"/>
      <c r="D441" s="80"/>
      <c r="E441" s="80"/>
      <c r="F441" s="80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</row>
    <row r="442" spans="1:26" ht="12.75">
      <c r="A442" s="80"/>
      <c r="B442" s="80"/>
      <c r="C442" s="80"/>
      <c r="D442" s="80"/>
      <c r="E442" s="80"/>
      <c r="F442" s="80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</row>
    <row r="443" spans="1:26" ht="12.75">
      <c r="A443" s="80"/>
      <c r="B443" s="80"/>
      <c r="C443" s="80"/>
      <c r="D443" s="80"/>
      <c r="E443" s="80"/>
      <c r="F443" s="80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</row>
    <row r="444" spans="1:26" ht="12.75">
      <c r="A444" s="80"/>
      <c r="B444" s="80"/>
      <c r="C444" s="80"/>
      <c r="D444" s="80"/>
      <c r="E444" s="80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</row>
    <row r="445" spans="1:26" ht="12.75">
      <c r="A445" s="80"/>
      <c r="B445" s="80"/>
      <c r="C445" s="80"/>
      <c r="D445" s="80"/>
      <c r="E445" s="80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</row>
    <row r="446" spans="1:26" ht="12.75">
      <c r="A446" s="80"/>
      <c r="B446" s="80"/>
      <c r="C446" s="80"/>
      <c r="D446" s="80"/>
      <c r="E446" s="80"/>
      <c r="F446" s="80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</row>
    <row r="447" spans="1:26" ht="12.75">
      <c r="A447" s="80"/>
      <c r="B447" s="80"/>
      <c r="C447" s="80"/>
      <c r="D447" s="80"/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</row>
    <row r="448" spans="1:26" ht="12.75">
      <c r="A448" s="80"/>
      <c r="B448" s="80"/>
      <c r="C448" s="80"/>
      <c r="D448" s="80"/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</row>
    <row r="449" spans="1:26" ht="12.75">
      <c r="A449" s="80"/>
      <c r="B449" s="80"/>
      <c r="C449" s="80"/>
      <c r="D449" s="80"/>
      <c r="E449" s="80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</row>
    <row r="450" spans="1:26" ht="12.75">
      <c r="A450" s="80"/>
      <c r="B450" s="80"/>
      <c r="C450" s="80"/>
      <c r="D450" s="80"/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</row>
    <row r="451" spans="1:26" ht="12.75">
      <c r="A451" s="80"/>
      <c r="B451" s="80"/>
      <c r="C451" s="80"/>
      <c r="D451" s="80"/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</row>
    <row r="452" spans="1:26" ht="12.75">
      <c r="A452" s="80"/>
      <c r="B452" s="80"/>
      <c r="C452" s="80"/>
      <c r="D452" s="80"/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</row>
    <row r="453" spans="1:26" ht="12.75">
      <c r="A453" s="80"/>
      <c r="B453" s="80"/>
      <c r="C453" s="80"/>
      <c r="D453" s="80"/>
      <c r="E453" s="80"/>
      <c r="F453" s="80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</row>
    <row r="454" spans="1:26" ht="12.75">
      <c r="A454" s="80"/>
      <c r="B454" s="80"/>
      <c r="C454" s="80"/>
      <c r="D454" s="80"/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</row>
    <row r="455" spans="1:26" ht="12.75">
      <c r="A455" s="80"/>
      <c r="B455" s="80"/>
      <c r="C455" s="80"/>
      <c r="D455" s="80"/>
      <c r="E455" s="80"/>
      <c r="F455" s="80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</row>
    <row r="456" spans="1:26" ht="12.75">
      <c r="A456" s="80"/>
      <c r="B456" s="80"/>
      <c r="C456" s="80"/>
      <c r="D456" s="80"/>
      <c r="E456" s="80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</row>
    <row r="457" spans="1:26" ht="12.75">
      <c r="A457" s="80"/>
      <c r="B457" s="80"/>
      <c r="C457" s="80"/>
      <c r="D457" s="80"/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</row>
    <row r="458" spans="1:26" ht="12.75">
      <c r="A458" s="80"/>
      <c r="B458" s="80"/>
      <c r="C458" s="80"/>
      <c r="D458" s="80"/>
      <c r="E458" s="80"/>
      <c r="F458" s="80"/>
      <c r="G458" s="80"/>
      <c r="H458" s="80"/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</row>
    <row r="459" spans="1:26" ht="12.75">
      <c r="A459" s="80"/>
      <c r="B459" s="80"/>
      <c r="C459" s="80"/>
      <c r="D459" s="80"/>
      <c r="E459" s="80"/>
      <c r="F459" s="80"/>
      <c r="G459" s="80"/>
      <c r="H459" s="80"/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</row>
    <row r="460" spans="1:26" ht="12.75">
      <c r="A460" s="80"/>
      <c r="B460" s="80"/>
      <c r="C460" s="80"/>
      <c r="D460" s="80"/>
      <c r="E460" s="80"/>
      <c r="F460" s="80"/>
      <c r="G460" s="80"/>
      <c r="H460" s="80"/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</row>
    <row r="461" spans="1:26" ht="12.75">
      <c r="A461" s="80"/>
      <c r="B461" s="80"/>
      <c r="C461" s="80"/>
      <c r="D461" s="80"/>
      <c r="E461" s="80"/>
      <c r="F461" s="80"/>
      <c r="G461" s="80"/>
      <c r="H461" s="80"/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</row>
    <row r="462" spans="1:26" ht="12.75">
      <c r="A462" s="80"/>
      <c r="B462" s="80"/>
      <c r="C462" s="80"/>
      <c r="D462" s="80"/>
      <c r="E462" s="80"/>
      <c r="F462" s="80"/>
      <c r="G462" s="80"/>
      <c r="H462" s="80"/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</row>
    <row r="463" spans="1:26" ht="12.75">
      <c r="A463" s="80"/>
      <c r="B463" s="80"/>
      <c r="C463" s="80"/>
      <c r="D463" s="80"/>
      <c r="E463" s="80"/>
      <c r="F463" s="80"/>
      <c r="G463" s="80"/>
      <c r="H463" s="80"/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</row>
    <row r="464" spans="1:26" ht="12.75">
      <c r="A464" s="80"/>
      <c r="B464" s="80"/>
      <c r="C464" s="80"/>
      <c r="D464" s="80"/>
      <c r="E464" s="80"/>
      <c r="F464" s="80"/>
      <c r="G464" s="80"/>
      <c r="H464" s="80"/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</row>
    <row r="465" spans="1:26" ht="12.75">
      <c r="A465" s="80"/>
      <c r="B465" s="80"/>
      <c r="C465" s="80"/>
      <c r="D465" s="80"/>
      <c r="E465" s="80"/>
      <c r="F465" s="80"/>
      <c r="G465" s="80"/>
      <c r="H465" s="80"/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</row>
    <row r="466" spans="1:26" ht="12.75">
      <c r="A466" s="80"/>
      <c r="B466" s="80"/>
      <c r="C466" s="80"/>
      <c r="D466" s="80"/>
      <c r="E466" s="80"/>
      <c r="F466" s="80"/>
      <c r="G466" s="80"/>
      <c r="H466" s="80"/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</row>
    <row r="467" spans="1:26" ht="12.75">
      <c r="A467" s="80"/>
      <c r="B467" s="80"/>
      <c r="C467" s="80"/>
      <c r="D467" s="80"/>
      <c r="E467" s="80"/>
      <c r="F467" s="80"/>
      <c r="G467" s="80"/>
      <c r="H467" s="80"/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</row>
    <row r="468" spans="1:26" ht="12.75">
      <c r="A468" s="80"/>
      <c r="B468" s="80"/>
      <c r="C468" s="80"/>
      <c r="D468" s="80"/>
      <c r="E468" s="80"/>
      <c r="F468" s="80"/>
      <c r="G468" s="80"/>
      <c r="H468" s="80"/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</row>
    <row r="469" spans="1:26" ht="12.75">
      <c r="A469" s="80"/>
      <c r="B469" s="80"/>
      <c r="C469" s="80"/>
      <c r="D469" s="80"/>
      <c r="E469" s="80"/>
      <c r="F469" s="80"/>
      <c r="G469" s="80"/>
      <c r="H469" s="80"/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</row>
    <row r="470" spans="1:26" ht="12.75">
      <c r="A470" s="80"/>
      <c r="B470" s="80"/>
      <c r="C470" s="80"/>
      <c r="D470" s="80"/>
      <c r="E470" s="80"/>
      <c r="F470" s="80"/>
      <c r="G470" s="80"/>
      <c r="H470" s="80"/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</row>
    <row r="471" spans="1:26" ht="12.75">
      <c r="A471" s="80"/>
      <c r="B471" s="80"/>
      <c r="C471" s="80"/>
      <c r="D471" s="80"/>
      <c r="E471" s="80"/>
      <c r="F471" s="80"/>
      <c r="G471" s="80"/>
      <c r="H471" s="80"/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</row>
    <row r="472" spans="1:26" ht="12.75">
      <c r="A472" s="80"/>
      <c r="B472" s="80"/>
      <c r="C472" s="80"/>
      <c r="D472" s="80"/>
      <c r="E472" s="80"/>
      <c r="F472" s="80"/>
      <c r="G472" s="80"/>
      <c r="H472" s="80"/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</row>
    <row r="473" spans="1:26" ht="12.75">
      <c r="A473" s="80"/>
      <c r="B473" s="80"/>
      <c r="C473" s="80"/>
      <c r="D473" s="80"/>
      <c r="E473" s="80"/>
      <c r="F473" s="80"/>
      <c r="G473" s="80"/>
      <c r="H473" s="80"/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</row>
    <row r="474" spans="1:26" ht="12.75">
      <c r="A474" s="80"/>
      <c r="B474" s="80"/>
      <c r="C474" s="80"/>
      <c r="D474" s="80"/>
      <c r="E474" s="80"/>
      <c r="F474" s="80"/>
      <c r="G474" s="80"/>
      <c r="H474" s="80"/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</row>
    <row r="475" spans="1:26" ht="12.75">
      <c r="A475" s="80"/>
      <c r="B475" s="80"/>
      <c r="C475" s="80"/>
      <c r="D475" s="80"/>
      <c r="E475" s="80"/>
      <c r="F475" s="80"/>
      <c r="G475" s="80"/>
      <c r="H475" s="80"/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</row>
    <row r="476" spans="1:26" ht="12.75">
      <c r="A476" s="80"/>
      <c r="B476" s="80"/>
      <c r="C476" s="80"/>
      <c r="D476" s="80"/>
      <c r="E476" s="80"/>
      <c r="F476" s="80"/>
      <c r="G476" s="80"/>
      <c r="H476" s="80"/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</row>
    <row r="477" spans="1:26" ht="12.75">
      <c r="A477" s="80"/>
      <c r="B477" s="80"/>
      <c r="C477" s="80"/>
      <c r="D477" s="80"/>
      <c r="E477" s="80"/>
      <c r="F477" s="80"/>
      <c r="G477" s="80"/>
      <c r="H477" s="80"/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</row>
    <row r="478" spans="1:26" ht="12.75">
      <c r="A478" s="80"/>
      <c r="B478" s="80"/>
      <c r="C478" s="80"/>
      <c r="D478" s="80"/>
      <c r="E478" s="80"/>
      <c r="F478" s="80"/>
      <c r="G478" s="80"/>
      <c r="H478" s="80"/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</row>
    <row r="479" spans="1:26" ht="12.75">
      <c r="A479" s="80"/>
      <c r="B479" s="80"/>
      <c r="C479" s="80"/>
      <c r="D479" s="80"/>
      <c r="E479" s="80"/>
      <c r="F479" s="80"/>
      <c r="G479" s="80"/>
      <c r="H479" s="80"/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</row>
    <row r="480" spans="1:26" ht="12.75">
      <c r="A480" s="80"/>
      <c r="B480" s="80"/>
      <c r="C480" s="80"/>
      <c r="D480" s="80"/>
      <c r="E480" s="80"/>
      <c r="F480" s="80"/>
      <c r="G480" s="80"/>
      <c r="H480" s="80"/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</row>
    <row r="481" spans="1:26" ht="12.75">
      <c r="A481" s="80"/>
      <c r="B481" s="80"/>
      <c r="C481" s="80"/>
      <c r="D481" s="80"/>
      <c r="E481" s="80"/>
      <c r="F481" s="80"/>
      <c r="G481" s="80"/>
      <c r="H481" s="80"/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</row>
    <row r="482" spans="1:26" ht="12.75">
      <c r="A482" s="80"/>
      <c r="B482" s="80"/>
      <c r="C482" s="80"/>
      <c r="D482" s="80"/>
      <c r="E482" s="80"/>
      <c r="F482" s="80"/>
      <c r="G482" s="80"/>
      <c r="H482" s="80"/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</row>
    <row r="483" spans="1:26" ht="12.75">
      <c r="A483" s="80"/>
      <c r="B483" s="80"/>
      <c r="C483" s="80"/>
      <c r="D483" s="80"/>
      <c r="E483" s="80"/>
      <c r="F483" s="80"/>
      <c r="G483" s="80"/>
      <c r="H483" s="80"/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</row>
    <row r="484" spans="1:26" ht="12.75">
      <c r="A484" s="80"/>
      <c r="B484" s="80"/>
      <c r="C484" s="80"/>
      <c r="D484" s="80"/>
      <c r="E484" s="80"/>
      <c r="F484" s="80"/>
      <c r="G484" s="80"/>
      <c r="H484" s="80"/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</row>
    <row r="485" spans="1:26" ht="12.75">
      <c r="A485" s="80"/>
      <c r="B485" s="80"/>
      <c r="C485" s="80"/>
      <c r="D485" s="80"/>
      <c r="E485" s="80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</row>
    <row r="486" spans="1:26" ht="12.75">
      <c r="A486" s="80"/>
      <c r="B486" s="80"/>
      <c r="C486" s="80"/>
      <c r="D486" s="80"/>
      <c r="E486" s="80"/>
      <c r="F486" s="80"/>
      <c r="G486" s="80"/>
      <c r="H486" s="80"/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</row>
    <row r="487" spans="1:26" ht="12.75">
      <c r="A487" s="80"/>
      <c r="B487" s="80"/>
      <c r="C487" s="80"/>
      <c r="D487" s="80"/>
      <c r="E487" s="80"/>
      <c r="F487" s="80"/>
      <c r="G487" s="80"/>
      <c r="H487" s="80"/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</row>
    <row r="488" spans="1:26" ht="12.75">
      <c r="A488" s="80"/>
      <c r="B488" s="80"/>
      <c r="C488" s="80"/>
      <c r="D488" s="80"/>
      <c r="E488" s="80"/>
      <c r="F488" s="80"/>
      <c r="G488" s="80"/>
      <c r="H488" s="80"/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</row>
    <row r="489" spans="1:26" ht="12.75">
      <c r="A489" s="80"/>
      <c r="B489" s="80"/>
      <c r="C489" s="80"/>
      <c r="D489" s="80"/>
      <c r="E489" s="80"/>
      <c r="F489" s="80"/>
      <c r="G489" s="80"/>
      <c r="H489" s="80"/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</row>
    <row r="490" spans="1:26" ht="12.75">
      <c r="A490" s="80"/>
      <c r="B490" s="80"/>
      <c r="C490" s="80"/>
      <c r="D490" s="80"/>
      <c r="E490" s="80"/>
      <c r="F490" s="80"/>
      <c r="G490" s="80"/>
      <c r="H490" s="80"/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</row>
    <row r="491" spans="1:26" ht="12.75">
      <c r="A491" s="80"/>
      <c r="B491" s="80"/>
      <c r="C491" s="80"/>
      <c r="D491" s="80"/>
      <c r="E491" s="80"/>
      <c r="F491" s="80"/>
      <c r="G491" s="80"/>
      <c r="H491" s="80"/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</row>
    <row r="492" spans="1:26" ht="12.75">
      <c r="A492" s="80"/>
      <c r="B492" s="80"/>
      <c r="C492" s="80"/>
      <c r="D492" s="80"/>
      <c r="E492" s="80"/>
      <c r="F492" s="80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</row>
    <row r="493" spans="1:26" ht="12.75">
      <c r="A493" s="80"/>
      <c r="B493" s="80"/>
      <c r="C493" s="80"/>
      <c r="D493" s="80"/>
      <c r="E493" s="80"/>
      <c r="F493" s="80"/>
      <c r="G493" s="80"/>
      <c r="H493" s="80"/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</row>
    <row r="494" spans="1:26" ht="12.75">
      <c r="A494" s="80"/>
      <c r="B494" s="80"/>
      <c r="C494" s="80"/>
      <c r="D494" s="80"/>
      <c r="E494" s="80"/>
      <c r="F494" s="80"/>
      <c r="G494" s="80"/>
      <c r="H494" s="80"/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</row>
    <row r="495" spans="1:26" ht="12.75">
      <c r="A495" s="80"/>
      <c r="B495" s="80"/>
      <c r="C495" s="80"/>
      <c r="D495" s="80"/>
      <c r="E495" s="80"/>
      <c r="F495" s="80"/>
      <c r="G495" s="80"/>
      <c r="H495" s="80"/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</row>
    <row r="496" spans="1:26" ht="12.75">
      <c r="A496" s="80"/>
      <c r="B496" s="80"/>
      <c r="C496" s="80"/>
      <c r="D496" s="80"/>
      <c r="E496" s="80"/>
      <c r="F496" s="80"/>
      <c r="G496" s="80"/>
      <c r="H496" s="80"/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</row>
    <row r="497" spans="1:26" ht="12.75">
      <c r="A497" s="80"/>
      <c r="B497" s="80"/>
      <c r="C497" s="80"/>
      <c r="D497" s="80"/>
      <c r="E497" s="80"/>
      <c r="F497" s="80"/>
      <c r="G497" s="80"/>
      <c r="H497" s="80"/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</row>
    <row r="498" spans="1:26" ht="12.75">
      <c r="A498" s="80"/>
      <c r="B498" s="80"/>
      <c r="C498" s="80"/>
      <c r="D498" s="80"/>
      <c r="E498" s="80"/>
      <c r="F498" s="80"/>
      <c r="G498" s="80"/>
      <c r="H498" s="80"/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</row>
    <row r="499" spans="1:26" ht="12.75">
      <c r="A499" s="80"/>
      <c r="B499" s="80"/>
      <c r="C499" s="80"/>
      <c r="D499" s="80"/>
      <c r="E499" s="80"/>
      <c r="F499" s="80"/>
      <c r="G499" s="80"/>
      <c r="H499" s="80"/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</row>
    <row r="500" spans="1:26" ht="12.75">
      <c r="A500" s="80"/>
      <c r="B500" s="80"/>
      <c r="C500" s="80"/>
      <c r="D500" s="80"/>
      <c r="E500" s="80"/>
      <c r="F500" s="80"/>
      <c r="G500" s="80"/>
      <c r="H500" s="80"/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</row>
    <row r="501" spans="1:26" ht="12.75">
      <c r="A501" s="80"/>
      <c r="B501" s="80"/>
      <c r="C501" s="80"/>
      <c r="D501" s="80"/>
      <c r="E501" s="80"/>
      <c r="F501" s="80"/>
      <c r="G501" s="80"/>
      <c r="H501" s="80"/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</row>
    <row r="502" spans="1:26" ht="12.75">
      <c r="A502" s="80"/>
      <c r="B502" s="80"/>
      <c r="C502" s="80"/>
      <c r="D502" s="80"/>
      <c r="E502" s="80"/>
      <c r="F502" s="80"/>
      <c r="G502" s="80"/>
      <c r="H502" s="80"/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</row>
    <row r="503" spans="1:26" ht="12.75">
      <c r="A503" s="80"/>
      <c r="B503" s="80"/>
      <c r="C503" s="80"/>
      <c r="D503" s="80"/>
      <c r="E503" s="80"/>
      <c r="F503" s="80"/>
      <c r="G503" s="80"/>
      <c r="H503" s="80"/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</row>
    <row r="504" spans="1:26" ht="12.75">
      <c r="A504" s="80"/>
      <c r="B504" s="80"/>
      <c r="C504" s="80"/>
      <c r="D504" s="80"/>
      <c r="E504" s="80"/>
      <c r="F504" s="80"/>
      <c r="G504" s="80"/>
      <c r="H504" s="80"/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  <c r="U504" s="80"/>
      <c r="V504" s="80"/>
      <c r="W504" s="80"/>
      <c r="X504" s="80"/>
      <c r="Y504" s="80"/>
      <c r="Z504" s="80"/>
    </row>
    <row r="505" spans="1:26" ht="12.75">
      <c r="A505" s="80"/>
      <c r="B505" s="80"/>
      <c r="C505" s="80"/>
      <c r="D505" s="80"/>
      <c r="E505" s="80"/>
      <c r="F505" s="80"/>
      <c r="G505" s="80"/>
      <c r="H505" s="80"/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  <c r="U505" s="80"/>
      <c r="V505" s="80"/>
      <c r="W505" s="80"/>
      <c r="X505" s="80"/>
      <c r="Y505" s="80"/>
      <c r="Z505" s="80"/>
    </row>
    <row r="506" spans="1:26" ht="12.75">
      <c r="A506" s="80"/>
      <c r="B506" s="80"/>
      <c r="C506" s="80"/>
      <c r="D506" s="80"/>
      <c r="E506" s="80"/>
      <c r="F506" s="80"/>
      <c r="G506" s="80"/>
      <c r="H506" s="80"/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  <c r="U506" s="80"/>
      <c r="V506" s="80"/>
      <c r="W506" s="80"/>
      <c r="X506" s="80"/>
      <c r="Y506" s="80"/>
      <c r="Z506" s="80"/>
    </row>
    <row r="507" spans="1:26" ht="12.75">
      <c r="A507" s="80"/>
      <c r="B507" s="80"/>
      <c r="C507" s="80"/>
      <c r="D507" s="80"/>
      <c r="E507" s="80"/>
      <c r="F507" s="80"/>
      <c r="G507" s="80"/>
      <c r="H507" s="80"/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  <c r="U507" s="80"/>
      <c r="V507" s="80"/>
      <c r="W507" s="80"/>
      <c r="X507" s="80"/>
      <c r="Y507" s="80"/>
      <c r="Z507" s="80"/>
    </row>
    <row r="508" spans="1:26" ht="12.75">
      <c r="A508" s="80"/>
      <c r="B508" s="80"/>
      <c r="C508" s="80"/>
      <c r="D508" s="80"/>
      <c r="E508" s="80"/>
      <c r="F508" s="80"/>
      <c r="G508" s="80"/>
      <c r="H508" s="80"/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  <c r="U508" s="80"/>
      <c r="V508" s="80"/>
      <c r="W508" s="80"/>
      <c r="X508" s="80"/>
      <c r="Y508" s="80"/>
      <c r="Z508" s="80"/>
    </row>
    <row r="509" spans="1:26" ht="12.75">
      <c r="A509" s="80"/>
      <c r="B509" s="80"/>
      <c r="C509" s="80"/>
      <c r="D509" s="80"/>
      <c r="E509" s="80"/>
      <c r="F509" s="80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  <c r="U509" s="80"/>
      <c r="V509" s="80"/>
      <c r="W509" s="80"/>
      <c r="X509" s="80"/>
      <c r="Y509" s="80"/>
      <c r="Z509" s="80"/>
    </row>
    <row r="510" spans="1:26" ht="12.75">
      <c r="A510" s="80"/>
      <c r="B510" s="80"/>
      <c r="C510" s="80"/>
      <c r="D510" s="80"/>
      <c r="E510" s="80"/>
      <c r="F510" s="80"/>
      <c r="G510" s="80"/>
      <c r="H510" s="80"/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</row>
    <row r="511" spans="1:26" ht="12.75">
      <c r="A511" s="80"/>
      <c r="B511" s="80"/>
      <c r="C511" s="80"/>
      <c r="D511" s="80"/>
      <c r="E511" s="80"/>
      <c r="F511" s="80"/>
      <c r="G511" s="80"/>
      <c r="H511" s="80"/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  <c r="U511" s="80"/>
      <c r="V511" s="80"/>
      <c r="W511" s="80"/>
      <c r="X511" s="80"/>
      <c r="Y511" s="80"/>
      <c r="Z511" s="80"/>
    </row>
    <row r="512" spans="1:26" ht="12.75">
      <c r="A512" s="80"/>
      <c r="B512" s="80"/>
      <c r="C512" s="80"/>
      <c r="D512" s="80"/>
      <c r="E512" s="80"/>
      <c r="F512" s="80"/>
      <c r="G512" s="80"/>
      <c r="H512" s="80"/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  <c r="U512" s="80"/>
      <c r="V512" s="80"/>
      <c r="W512" s="80"/>
      <c r="X512" s="80"/>
      <c r="Y512" s="80"/>
      <c r="Z512" s="80"/>
    </row>
    <row r="513" spans="1:26" ht="12.75">
      <c r="A513" s="80"/>
      <c r="B513" s="80"/>
      <c r="C513" s="80"/>
      <c r="D513" s="80"/>
      <c r="E513" s="80"/>
      <c r="F513" s="80"/>
      <c r="G513" s="80"/>
      <c r="H513" s="80"/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  <c r="U513" s="80"/>
      <c r="V513" s="80"/>
      <c r="W513" s="80"/>
      <c r="X513" s="80"/>
      <c r="Y513" s="80"/>
      <c r="Z513" s="80"/>
    </row>
    <row r="514" spans="1:26" ht="12.75">
      <c r="A514" s="80"/>
      <c r="B514" s="80"/>
      <c r="C514" s="80"/>
      <c r="D514" s="80"/>
      <c r="E514" s="80"/>
      <c r="F514" s="80"/>
      <c r="G514" s="80"/>
      <c r="H514" s="80"/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</row>
    <row r="515" spans="1:26" ht="12.75">
      <c r="A515" s="80"/>
      <c r="B515" s="80"/>
      <c r="C515" s="80"/>
      <c r="D515" s="80"/>
      <c r="E515" s="80"/>
      <c r="F515" s="80"/>
      <c r="G515" s="80"/>
      <c r="H515" s="80"/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</row>
    <row r="516" spans="1:26" ht="12.75">
      <c r="A516" s="80"/>
      <c r="B516" s="80"/>
      <c r="C516" s="80"/>
      <c r="D516" s="80"/>
      <c r="E516" s="80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</row>
    <row r="517" spans="1:26" ht="12.75">
      <c r="A517" s="80"/>
      <c r="B517" s="80"/>
      <c r="C517" s="80"/>
      <c r="D517" s="80"/>
      <c r="E517" s="80"/>
      <c r="F517" s="80"/>
      <c r="G517" s="80"/>
      <c r="H517" s="80"/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</row>
    <row r="518" spans="1:26" ht="12.75">
      <c r="A518" s="80"/>
      <c r="B518" s="80"/>
      <c r="C518" s="80"/>
      <c r="D518" s="80"/>
      <c r="E518" s="80"/>
      <c r="F518" s="80"/>
      <c r="G518" s="80"/>
      <c r="H518" s="80"/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</row>
    <row r="519" spans="1:26" ht="12.75">
      <c r="A519" s="80"/>
      <c r="B519" s="80"/>
      <c r="C519" s="80"/>
      <c r="D519" s="80"/>
      <c r="E519" s="80"/>
      <c r="F519" s="80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</row>
    <row r="520" spans="1:26" ht="12.75">
      <c r="A520" s="80"/>
      <c r="B520" s="80"/>
      <c r="C520" s="80"/>
      <c r="D520" s="80"/>
      <c r="E520" s="80"/>
      <c r="F520" s="80"/>
      <c r="G520" s="80"/>
      <c r="H520" s="80"/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</row>
    <row r="521" spans="1:26" ht="12.75">
      <c r="A521" s="80"/>
      <c r="B521" s="80"/>
      <c r="C521" s="80"/>
      <c r="D521" s="80"/>
      <c r="E521" s="80"/>
      <c r="F521" s="80"/>
      <c r="G521" s="80"/>
      <c r="H521" s="80"/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</row>
    <row r="522" spans="1:26" ht="12.75">
      <c r="A522" s="80"/>
      <c r="B522" s="80"/>
      <c r="C522" s="80"/>
      <c r="D522" s="80"/>
      <c r="E522" s="80"/>
      <c r="F522" s="80"/>
      <c r="G522" s="80"/>
      <c r="H522" s="80"/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</row>
    <row r="523" spans="1:26" ht="12.75">
      <c r="A523" s="80"/>
      <c r="B523" s="80"/>
      <c r="C523" s="80"/>
      <c r="D523" s="80"/>
      <c r="E523" s="80"/>
      <c r="F523" s="80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</row>
    <row r="524" spans="1:26" ht="12.75">
      <c r="A524" s="80"/>
      <c r="B524" s="80"/>
      <c r="C524" s="80"/>
      <c r="D524" s="80"/>
      <c r="E524" s="80"/>
      <c r="F524" s="80"/>
      <c r="G524" s="80"/>
      <c r="H524" s="80"/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</row>
    <row r="525" spans="1:26" ht="12.75">
      <c r="A525" s="80"/>
      <c r="B525" s="80"/>
      <c r="C525" s="80"/>
      <c r="D525" s="80"/>
      <c r="E525" s="80"/>
      <c r="F525" s="80"/>
      <c r="G525" s="80"/>
      <c r="H525" s="80"/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</row>
    <row r="526" spans="1:26" ht="12.75">
      <c r="A526" s="80"/>
      <c r="B526" s="80"/>
      <c r="C526" s="80"/>
      <c r="D526" s="80"/>
      <c r="E526" s="80"/>
      <c r="F526" s="80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</row>
    <row r="527" spans="1:26" ht="12.75">
      <c r="A527" s="80"/>
      <c r="B527" s="80"/>
      <c r="C527" s="80"/>
      <c r="D527" s="80"/>
      <c r="E527" s="80"/>
      <c r="F527" s="80"/>
      <c r="G527" s="80"/>
      <c r="H527" s="80"/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</row>
    <row r="528" spans="1:26" ht="12.75">
      <c r="A528" s="80"/>
      <c r="B528" s="80"/>
      <c r="C528" s="80"/>
      <c r="D528" s="80"/>
      <c r="E528" s="80"/>
      <c r="F528" s="80"/>
      <c r="G528" s="80"/>
      <c r="H528" s="80"/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</row>
    <row r="529" spans="1:26" ht="12.75">
      <c r="A529" s="80"/>
      <c r="B529" s="80"/>
      <c r="C529" s="80"/>
      <c r="D529" s="80"/>
      <c r="E529" s="80"/>
      <c r="F529" s="80"/>
      <c r="G529" s="80"/>
      <c r="H529" s="80"/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</row>
    <row r="530" spans="1:26" ht="12.75">
      <c r="A530" s="80"/>
      <c r="B530" s="80"/>
      <c r="C530" s="80"/>
      <c r="D530" s="80"/>
      <c r="E530" s="80"/>
      <c r="F530" s="80"/>
      <c r="G530" s="80"/>
      <c r="H530" s="80"/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</row>
    <row r="531" spans="1:26" ht="12.75">
      <c r="A531" s="80"/>
      <c r="B531" s="80"/>
      <c r="C531" s="80"/>
      <c r="D531" s="80"/>
      <c r="E531" s="80"/>
      <c r="F531" s="80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</row>
    <row r="532" spans="1:26" ht="12.75">
      <c r="A532" s="80"/>
      <c r="B532" s="80"/>
      <c r="C532" s="80"/>
      <c r="D532" s="80"/>
      <c r="E532" s="80"/>
      <c r="F532" s="80"/>
      <c r="G532" s="80"/>
      <c r="H532" s="80"/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</row>
    <row r="533" spans="1:26" ht="12.75">
      <c r="A533" s="80"/>
      <c r="B533" s="80"/>
      <c r="C533" s="80"/>
      <c r="D533" s="80"/>
      <c r="E533" s="80"/>
      <c r="F533" s="80"/>
      <c r="G533" s="80"/>
      <c r="H533" s="80"/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</row>
    <row r="534" spans="1:26" ht="12.75">
      <c r="A534" s="80"/>
      <c r="B534" s="80"/>
      <c r="C534" s="80"/>
      <c r="D534" s="80"/>
      <c r="E534" s="80"/>
      <c r="F534" s="80"/>
      <c r="G534" s="80"/>
      <c r="H534" s="80"/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</row>
    <row r="535" spans="1:26" ht="12.75">
      <c r="A535" s="80"/>
      <c r="B535" s="80"/>
      <c r="C535" s="80"/>
      <c r="D535" s="80"/>
      <c r="E535" s="80"/>
      <c r="F535" s="80"/>
      <c r="G535" s="80"/>
      <c r="H535" s="80"/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  <c r="U535" s="80"/>
      <c r="V535" s="80"/>
      <c r="W535" s="80"/>
      <c r="X535" s="80"/>
      <c r="Y535" s="80"/>
      <c r="Z535" s="80"/>
    </row>
    <row r="536" spans="1:26" ht="12.75">
      <c r="A536" s="80"/>
      <c r="B536" s="80"/>
      <c r="C536" s="80"/>
      <c r="D536" s="80"/>
      <c r="E536" s="80"/>
      <c r="F536" s="80"/>
      <c r="G536" s="80"/>
      <c r="H536" s="80"/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</row>
    <row r="537" spans="1:26" ht="12.75">
      <c r="A537" s="80"/>
      <c r="B537" s="80"/>
      <c r="C537" s="80"/>
      <c r="D537" s="80"/>
      <c r="E537" s="80"/>
      <c r="F537" s="80"/>
      <c r="G537" s="80"/>
      <c r="H537" s="80"/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  <c r="U537" s="80"/>
      <c r="V537" s="80"/>
      <c r="W537" s="80"/>
      <c r="X537" s="80"/>
      <c r="Y537" s="80"/>
      <c r="Z537" s="80"/>
    </row>
    <row r="538" spans="1:26" ht="12.75">
      <c r="A538" s="80"/>
      <c r="B538" s="80"/>
      <c r="C538" s="80"/>
      <c r="D538" s="80"/>
      <c r="E538" s="80"/>
      <c r="F538" s="80"/>
      <c r="G538" s="80"/>
      <c r="H538" s="80"/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</row>
    <row r="539" spans="1:26" ht="12.75">
      <c r="A539" s="80"/>
      <c r="B539" s="80"/>
      <c r="C539" s="80"/>
      <c r="D539" s="80"/>
      <c r="E539" s="80"/>
      <c r="F539" s="80"/>
      <c r="G539" s="80"/>
      <c r="H539" s="80"/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  <c r="U539" s="80"/>
      <c r="V539" s="80"/>
      <c r="W539" s="80"/>
      <c r="X539" s="80"/>
      <c r="Y539" s="80"/>
      <c r="Z539" s="80"/>
    </row>
    <row r="540" spans="1:26" ht="12.75">
      <c r="A540" s="80"/>
      <c r="B540" s="80"/>
      <c r="C540" s="80"/>
      <c r="D540" s="80"/>
      <c r="E540" s="80"/>
      <c r="F540" s="80"/>
      <c r="G540" s="80"/>
      <c r="H540" s="80"/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</row>
    <row r="541" spans="1:26" ht="12.75">
      <c r="A541" s="80"/>
      <c r="B541" s="80"/>
      <c r="C541" s="80"/>
      <c r="D541" s="80"/>
      <c r="E541" s="80"/>
      <c r="F541" s="80"/>
      <c r="G541" s="80"/>
      <c r="H541" s="80"/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</row>
    <row r="542" spans="1:26" ht="12.75">
      <c r="A542" s="80"/>
      <c r="B542" s="80"/>
      <c r="C542" s="80"/>
      <c r="D542" s="80"/>
      <c r="E542" s="80"/>
      <c r="F542" s="80"/>
      <c r="G542" s="80"/>
      <c r="H542" s="80"/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</row>
    <row r="543" spans="1:26" ht="12.75">
      <c r="A543" s="80"/>
      <c r="B543" s="80"/>
      <c r="C543" s="80"/>
      <c r="D543" s="80"/>
      <c r="E543" s="80"/>
      <c r="F543" s="80"/>
      <c r="G543" s="80"/>
      <c r="H543" s="80"/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</row>
    <row r="544" spans="1:26" ht="12.75">
      <c r="A544" s="80"/>
      <c r="B544" s="80"/>
      <c r="C544" s="80"/>
      <c r="D544" s="80"/>
      <c r="E544" s="80"/>
      <c r="F544" s="80"/>
      <c r="G544" s="80"/>
      <c r="H544" s="80"/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  <c r="U544" s="80"/>
      <c r="V544" s="80"/>
      <c r="W544" s="80"/>
      <c r="X544" s="80"/>
      <c r="Y544" s="80"/>
      <c r="Z544" s="80"/>
    </row>
    <row r="545" spans="1:26" ht="12.75">
      <c r="A545" s="80"/>
      <c r="B545" s="80"/>
      <c r="C545" s="80"/>
      <c r="D545" s="80"/>
      <c r="E545" s="80"/>
      <c r="F545" s="80"/>
      <c r="G545" s="80"/>
      <c r="H545" s="80"/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  <c r="U545" s="80"/>
      <c r="V545" s="80"/>
      <c r="W545" s="80"/>
      <c r="X545" s="80"/>
      <c r="Y545" s="80"/>
      <c r="Z545" s="80"/>
    </row>
    <row r="546" spans="1:26" ht="12.75">
      <c r="A546" s="80"/>
      <c r="B546" s="80"/>
      <c r="C546" s="80"/>
      <c r="D546" s="80"/>
      <c r="E546" s="80"/>
      <c r="F546" s="80"/>
      <c r="G546" s="80"/>
      <c r="H546" s="80"/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  <c r="U546" s="80"/>
      <c r="V546" s="80"/>
      <c r="W546" s="80"/>
      <c r="X546" s="80"/>
      <c r="Y546" s="80"/>
      <c r="Z546" s="80"/>
    </row>
    <row r="547" spans="1:26" ht="12.75">
      <c r="A547" s="80"/>
      <c r="B547" s="80"/>
      <c r="C547" s="80"/>
      <c r="D547" s="80"/>
      <c r="E547" s="80"/>
      <c r="F547" s="80"/>
      <c r="G547" s="80"/>
      <c r="H547" s="80"/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  <c r="U547" s="80"/>
      <c r="V547" s="80"/>
      <c r="W547" s="80"/>
      <c r="X547" s="80"/>
      <c r="Y547" s="80"/>
      <c r="Z547" s="80"/>
    </row>
    <row r="548" spans="1:26" ht="12.75">
      <c r="A548" s="80"/>
      <c r="B548" s="80"/>
      <c r="C548" s="80"/>
      <c r="D548" s="80"/>
      <c r="E548" s="80"/>
      <c r="F548" s="80"/>
      <c r="G548" s="80"/>
      <c r="H548" s="80"/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  <c r="U548" s="80"/>
      <c r="V548" s="80"/>
      <c r="W548" s="80"/>
      <c r="X548" s="80"/>
      <c r="Y548" s="80"/>
      <c r="Z548" s="80"/>
    </row>
    <row r="549" spans="1:26" ht="12.75">
      <c r="A549" s="80"/>
      <c r="B549" s="80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</row>
    <row r="550" spans="1:26" ht="12.75">
      <c r="A550" s="80"/>
      <c r="B550" s="80"/>
      <c r="C550" s="80"/>
      <c r="D550" s="80"/>
      <c r="E550" s="80"/>
      <c r="F550" s="80"/>
      <c r="G550" s="80"/>
      <c r="H550" s="80"/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  <c r="U550" s="80"/>
      <c r="V550" s="80"/>
      <c r="W550" s="80"/>
      <c r="X550" s="80"/>
      <c r="Y550" s="80"/>
      <c r="Z550" s="80"/>
    </row>
    <row r="551" spans="1:26" ht="12.75">
      <c r="A551" s="80"/>
      <c r="B551" s="80"/>
      <c r="C551" s="80"/>
      <c r="D551" s="80"/>
      <c r="E551" s="80"/>
      <c r="F551" s="80"/>
      <c r="G551" s="80"/>
      <c r="H551" s="80"/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  <c r="U551" s="80"/>
      <c r="V551" s="80"/>
      <c r="W551" s="80"/>
      <c r="X551" s="80"/>
      <c r="Y551" s="80"/>
      <c r="Z551" s="80"/>
    </row>
    <row r="552" spans="1:26" ht="12.75">
      <c r="A552" s="80"/>
      <c r="B552" s="80"/>
      <c r="C552" s="80"/>
      <c r="D552" s="80"/>
      <c r="E552" s="80"/>
      <c r="F552" s="80"/>
      <c r="G552" s="80"/>
      <c r="H552" s="80"/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  <c r="U552" s="80"/>
      <c r="V552" s="80"/>
      <c r="W552" s="80"/>
      <c r="X552" s="80"/>
      <c r="Y552" s="80"/>
      <c r="Z552" s="80"/>
    </row>
    <row r="553" spans="1:26" ht="12.75">
      <c r="A553" s="80"/>
      <c r="B553" s="80"/>
      <c r="C553" s="80"/>
      <c r="D553" s="80"/>
      <c r="E553" s="80"/>
      <c r="F553" s="80"/>
      <c r="G553" s="80"/>
      <c r="H553" s="80"/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  <c r="U553" s="80"/>
      <c r="V553" s="80"/>
      <c r="W553" s="80"/>
      <c r="X553" s="80"/>
      <c r="Y553" s="80"/>
      <c r="Z553" s="80"/>
    </row>
    <row r="554" spans="1:26" ht="12.75">
      <c r="A554" s="80"/>
      <c r="B554" s="80"/>
      <c r="C554" s="80"/>
      <c r="D554" s="80"/>
      <c r="E554" s="80"/>
      <c r="F554" s="80"/>
      <c r="G554" s="80"/>
      <c r="H554" s="80"/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  <c r="U554" s="80"/>
      <c r="V554" s="80"/>
      <c r="W554" s="80"/>
      <c r="X554" s="80"/>
      <c r="Y554" s="80"/>
      <c r="Z554" s="80"/>
    </row>
    <row r="555" spans="1:26" ht="12.75">
      <c r="A555" s="80"/>
      <c r="B555" s="80"/>
      <c r="C555" s="80"/>
      <c r="D555" s="80"/>
      <c r="E555" s="80"/>
      <c r="F555" s="80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  <c r="U555" s="80"/>
      <c r="V555" s="80"/>
      <c r="W555" s="80"/>
      <c r="X555" s="80"/>
      <c r="Y555" s="80"/>
      <c r="Z555" s="80"/>
    </row>
    <row r="556" spans="1:26" ht="12.75">
      <c r="A556" s="80"/>
      <c r="B556" s="80"/>
      <c r="C556" s="80"/>
      <c r="D556" s="80"/>
      <c r="E556" s="80"/>
      <c r="F556" s="80"/>
      <c r="G556" s="80"/>
      <c r="H556" s="80"/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  <c r="U556" s="80"/>
      <c r="V556" s="80"/>
      <c r="W556" s="80"/>
      <c r="X556" s="80"/>
      <c r="Y556" s="80"/>
      <c r="Z556" s="80"/>
    </row>
    <row r="557" spans="1:26" ht="12.75">
      <c r="A557" s="80"/>
      <c r="B557" s="80"/>
      <c r="C557" s="80"/>
      <c r="D557" s="80"/>
      <c r="E557" s="80"/>
      <c r="F557" s="80"/>
      <c r="G557" s="80"/>
      <c r="H557" s="80"/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  <c r="U557" s="80"/>
      <c r="V557" s="80"/>
      <c r="W557" s="80"/>
      <c r="X557" s="80"/>
      <c r="Y557" s="80"/>
      <c r="Z557" s="80"/>
    </row>
    <row r="558" spans="1:26" ht="12.75">
      <c r="A558" s="80"/>
      <c r="B558" s="80"/>
      <c r="C558" s="80"/>
      <c r="D558" s="80"/>
      <c r="E558" s="80"/>
      <c r="F558" s="80"/>
      <c r="G558" s="80"/>
      <c r="H558" s="80"/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  <c r="U558" s="80"/>
      <c r="V558" s="80"/>
      <c r="W558" s="80"/>
      <c r="X558" s="80"/>
      <c r="Y558" s="80"/>
      <c r="Z558" s="80"/>
    </row>
    <row r="559" spans="1:26" ht="12.75">
      <c r="A559" s="80"/>
      <c r="B559" s="80"/>
      <c r="C559" s="80"/>
      <c r="D559" s="80"/>
      <c r="E559" s="80"/>
      <c r="F559" s="80"/>
      <c r="G559" s="80"/>
      <c r="H559" s="80"/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  <c r="U559" s="80"/>
      <c r="V559" s="80"/>
      <c r="W559" s="80"/>
      <c r="X559" s="80"/>
      <c r="Y559" s="80"/>
      <c r="Z559" s="80"/>
    </row>
    <row r="560" spans="1:26" ht="12.75">
      <c r="A560" s="80"/>
      <c r="B560" s="80"/>
      <c r="C560" s="80"/>
      <c r="D560" s="80"/>
      <c r="E560" s="80"/>
      <c r="F560" s="80"/>
      <c r="G560" s="80"/>
      <c r="H560" s="80"/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  <c r="U560" s="80"/>
      <c r="V560" s="80"/>
      <c r="W560" s="80"/>
      <c r="X560" s="80"/>
      <c r="Y560" s="80"/>
      <c r="Z560" s="80"/>
    </row>
    <row r="561" spans="1:26" ht="12.75">
      <c r="A561" s="80"/>
      <c r="B561" s="80"/>
      <c r="C561" s="80"/>
      <c r="D561" s="80"/>
      <c r="E561" s="80"/>
      <c r="F561" s="80"/>
      <c r="G561" s="80"/>
      <c r="H561" s="80"/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</row>
    <row r="562" spans="1:26" ht="12.75">
      <c r="A562" s="80"/>
      <c r="B562" s="80"/>
      <c r="C562" s="80"/>
      <c r="D562" s="80"/>
      <c r="E562" s="80"/>
      <c r="F562" s="80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</row>
    <row r="563" spans="1:26" ht="12.75">
      <c r="A563" s="80"/>
      <c r="B563" s="80"/>
      <c r="C563" s="80"/>
      <c r="D563" s="80"/>
      <c r="E563" s="80"/>
      <c r="F563" s="80"/>
      <c r="G563" s="80"/>
      <c r="H563" s="80"/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</row>
    <row r="564" spans="1:26" ht="12.75">
      <c r="A564" s="80"/>
      <c r="B564" s="80"/>
      <c r="C564" s="80"/>
      <c r="D564" s="80"/>
      <c r="E564" s="80"/>
      <c r="F564" s="80"/>
      <c r="G564" s="80"/>
      <c r="H564" s="80"/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</row>
    <row r="565" spans="1:26" ht="12.75">
      <c r="A565" s="80"/>
      <c r="B565" s="80"/>
      <c r="C565" s="80"/>
      <c r="D565" s="80"/>
      <c r="E565" s="80"/>
      <c r="F565" s="80"/>
      <c r="G565" s="80"/>
      <c r="H565" s="80"/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</row>
    <row r="566" spans="1:26" ht="12.75">
      <c r="A566" s="80"/>
      <c r="B566" s="80"/>
      <c r="C566" s="80"/>
      <c r="D566" s="80"/>
      <c r="E566" s="80"/>
      <c r="F566" s="80"/>
      <c r="G566" s="80"/>
      <c r="H566" s="80"/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</row>
    <row r="567" spans="1:26" ht="12.75">
      <c r="A567" s="80"/>
      <c r="B567" s="80"/>
      <c r="C567" s="80"/>
      <c r="D567" s="80"/>
      <c r="E567" s="80"/>
      <c r="F567" s="80"/>
      <c r="G567" s="80"/>
      <c r="H567" s="80"/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</row>
    <row r="568" spans="1:26" ht="12.75">
      <c r="A568" s="80"/>
      <c r="B568" s="80"/>
      <c r="C568" s="80"/>
      <c r="D568" s="80"/>
      <c r="E568" s="80"/>
      <c r="F568" s="80"/>
      <c r="G568" s="80"/>
      <c r="H568" s="80"/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</row>
    <row r="569" spans="1:26" ht="12.75">
      <c r="A569" s="80"/>
      <c r="B569" s="80"/>
      <c r="C569" s="80"/>
      <c r="D569" s="80"/>
      <c r="E569" s="80"/>
      <c r="F569" s="80"/>
      <c r="G569" s="80"/>
      <c r="H569" s="80"/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</row>
    <row r="570" spans="1:26" ht="12.75">
      <c r="A570" s="80"/>
      <c r="B570" s="80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</row>
    <row r="571" spans="1:26" ht="12.75">
      <c r="A571" s="80"/>
      <c r="B571" s="80"/>
      <c r="C571" s="80"/>
      <c r="D571" s="80"/>
      <c r="E571" s="80"/>
      <c r="F571" s="80"/>
      <c r="G571" s="80"/>
      <c r="H571" s="80"/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  <c r="U571" s="80"/>
      <c r="V571" s="80"/>
      <c r="W571" s="80"/>
      <c r="X571" s="80"/>
      <c r="Y571" s="80"/>
      <c r="Z571" s="80"/>
    </row>
    <row r="572" spans="1:26" ht="12.75">
      <c r="A572" s="80"/>
      <c r="B572" s="80"/>
      <c r="C572" s="80"/>
      <c r="D572" s="80"/>
      <c r="E572" s="80"/>
      <c r="F572" s="80"/>
      <c r="G572" s="80"/>
      <c r="H572" s="80"/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  <c r="U572" s="80"/>
      <c r="V572" s="80"/>
      <c r="W572" s="80"/>
      <c r="X572" s="80"/>
      <c r="Y572" s="80"/>
      <c r="Z572" s="80"/>
    </row>
    <row r="573" spans="1:26" ht="12.75">
      <c r="A573" s="80"/>
      <c r="B573" s="80"/>
      <c r="C573" s="80"/>
      <c r="D573" s="80"/>
      <c r="E573" s="80"/>
      <c r="F573" s="80"/>
      <c r="G573" s="80"/>
      <c r="H573" s="80"/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</row>
    <row r="574" spans="1:26" ht="12.75">
      <c r="A574" s="80"/>
      <c r="B574" s="80"/>
      <c r="C574" s="80"/>
      <c r="D574" s="80"/>
      <c r="E574" s="80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</row>
    <row r="575" spans="1:26" ht="12.75">
      <c r="A575" s="80"/>
      <c r="B575" s="80"/>
      <c r="C575" s="80"/>
      <c r="D575" s="80"/>
      <c r="E575" s="80"/>
      <c r="F575" s="80"/>
      <c r="G575" s="80"/>
      <c r="H575" s="80"/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</row>
    <row r="576" spans="1:26" ht="12.75">
      <c r="A576" s="80"/>
      <c r="B576" s="80"/>
      <c r="C576" s="80"/>
      <c r="D576" s="80"/>
      <c r="E576" s="80"/>
      <c r="F576" s="80"/>
      <c r="G576" s="80"/>
      <c r="H576" s="80"/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</row>
    <row r="577" spans="1:26" ht="12.75">
      <c r="A577" s="80"/>
      <c r="B577" s="80"/>
      <c r="C577" s="80"/>
      <c r="D577" s="80"/>
      <c r="E577" s="80"/>
      <c r="F577" s="80"/>
      <c r="G577" s="80"/>
      <c r="H577" s="80"/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</row>
    <row r="578" spans="1:26" ht="12.75">
      <c r="A578" s="80"/>
      <c r="B578" s="80"/>
      <c r="C578" s="80"/>
      <c r="D578" s="80"/>
      <c r="E578" s="80"/>
      <c r="F578" s="80"/>
      <c r="G578" s="80"/>
      <c r="H578" s="80"/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</row>
    <row r="579" spans="1:26" ht="12.75">
      <c r="A579" s="80"/>
      <c r="B579" s="80"/>
      <c r="C579" s="80"/>
      <c r="D579" s="80"/>
      <c r="E579" s="80"/>
      <c r="F579" s="80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</row>
    <row r="580" spans="1:26" ht="12.75">
      <c r="A580" s="80"/>
      <c r="B580" s="80"/>
      <c r="C580" s="80"/>
      <c r="D580" s="80"/>
      <c r="E580" s="80"/>
      <c r="F580" s="80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</row>
    <row r="581" spans="1:26" ht="12.75">
      <c r="A581" s="80"/>
      <c r="B581" s="80"/>
      <c r="C581" s="80"/>
      <c r="D581" s="80"/>
      <c r="E581" s="80"/>
      <c r="F581" s="80"/>
      <c r="G581" s="80"/>
      <c r="H581" s="80"/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</row>
    <row r="582" spans="1:26" ht="12.75">
      <c r="A582" s="80"/>
      <c r="B582" s="80"/>
      <c r="C582" s="80"/>
      <c r="D582" s="80"/>
      <c r="E582" s="80"/>
      <c r="F582" s="80"/>
      <c r="G582" s="80"/>
      <c r="H582" s="80"/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</row>
    <row r="583" spans="1:26" ht="12.75">
      <c r="A583" s="80"/>
      <c r="B583" s="80"/>
      <c r="C583" s="80"/>
      <c r="D583" s="80"/>
      <c r="E583" s="80"/>
      <c r="F583" s="80"/>
      <c r="G583" s="80"/>
      <c r="H583" s="80"/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</row>
    <row r="584" spans="1:26" ht="12.75">
      <c r="A584" s="80"/>
      <c r="B584" s="80"/>
      <c r="C584" s="80"/>
      <c r="D584" s="80"/>
      <c r="E584" s="80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</row>
    <row r="585" spans="1:26" ht="12.75">
      <c r="A585" s="80"/>
      <c r="B585" s="80"/>
      <c r="C585" s="80"/>
      <c r="D585" s="80"/>
      <c r="E585" s="80"/>
      <c r="F585" s="80"/>
      <c r="G585" s="80"/>
      <c r="H585" s="80"/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</row>
    <row r="586" spans="1:26" ht="12.75">
      <c r="A586" s="80"/>
      <c r="B586" s="80"/>
      <c r="C586" s="80"/>
      <c r="D586" s="80"/>
      <c r="E586" s="80"/>
      <c r="F586" s="80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</row>
    <row r="587" spans="1:26" ht="12.75">
      <c r="A587" s="80"/>
      <c r="B587" s="80"/>
      <c r="C587" s="80"/>
      <c r="D587" s="80"/>
      <c r="E587" s="80"/>
      <c r="F587" s="80"/>
      <c r="G587" s="80"/>
      <c r="H587" s="80"/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</row>
    <row r="588" spans="1:26" ht="12.75">
      <c r="A588" s="80"/>
      <c r="B588" s="80"/>
      <c r="C588" s="80"/>
      <c r="D588" s="80"/>
      <c r="E588" s="80"/>
      <c r="F588" s="80"/>
      <c r="G588" s="80"/>
      <c r="H588" s="80"/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</row>
    <row r="589" spans="1:26" ht="12.75">
      <c r="A589" s="80"/>
      <c r="B589" s="80"/>
      <c r="C589" s="80"/>
      <c r="D589" s="80"/>
      <c r="E589" s="80"/>
      <c r="F589" s="80"/>
      <c r="G589" s="80"/>
      <c r="H589" s="80"/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</row>
    <row r="590" spans="1:26" ht="12.75">
      <c r="A590" s="80"/>
      <c r="B590" s="80"/>
      <c r="C590" s="80"/>
      <c r="D590" s="80"/>
      <c r="E590" s="80"/>
      <c r="F590" s="80"/>
      <c r="G590" s="80"/>
      <c r="H590" s="80"/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</row>
    <row r="591" spans="1:26" ht="12.75">
      <c r="A591" s="80"/>
      <c r="B591" s="80"/>
      <c r="C591" s="80"/>
      <c r="D591" s="80"/>
      <c r="E591" s="80"/>
      <c r="F591" s="80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</row>
    <row r="592" spans="1:26" ht="12.75">
      <c r="A592" s="80"/>
      <c r="B592" s="80"/>
      <c r="C592" s="80"/>
      <c r="D592" s="80"/>
      <c r="E592" s="80"/>
      <c r="F592" s="80"/>
      <c r="G592" s="80"/>
      <c r="H592" s="80"/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</row>
    <row r="593" spans="1:26" ht="12.75">
      <c r="A593" s="80"/>
      <c r="B593" s="80"/>
      <c r="C593" s="80"/>
      <c r="D593" s="80"/>
      <c r="E593" s="80"/>
      <c r="F593" s="80"/>
      <c r="G593" s="80"/>
      <c r="H593" s="80"/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</row>
    <row r="594" spans="1:26" ht="12.75">
      <c r="A594" s="80"/>
      <c r="B594" s="80"/>
      <c r="C594" s="80"/>
      <c r="D594" s="80"/>
      <c r="E594" s="80"/>
      <c r="F594" s="80"/>
      <c r="G594" s="80"/>
      <c r="H594" s="80"/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  <c r="U594" s="80"/>
      <c r="V594" s="80"/>
      <c r="W594" s="80"/>
      <c r="X594" s="80"/>
      <c r="Y594" s="80"/>
      <c r="Z594" s="80"/>
    </row>
    <row r="595" spans="1:26" ht="12.75">
      <c r="A595" s="80"/>
      <c r="B595" s="80"/>
      <c r="C595" s="80"/>
      <c r="D595" s="80"/>
      <c r="E595" s="80"/>
      <c r="F595" s="80"/>
      <c r="G595" s="80"/>
      <c r="H595" s="80"/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  <c r="U595" s="80"/>
      <c r="V595" s="80"/>
      <c r="W595" s="80"/>
      <c r="X595" s="80"/>
      <c r="Y595" s="80"/>
      <c r="Z595" s="80"/>
    </row>
    <row r="596" spans="1:26" ht="12.75">
      <c r="A596" s="80"/>
      <c r="B596" s="80"/>
      <c r="C596" s="80"/>
      <c r="D596" s="80"/>
      <c r="E596" s="80"/>
      <c r="F596" s="80"/>
      <c r="G596" s="80"/>
      <c r="H596" s="80"/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</row>
    <row r="597" spans="1:26" ht="12.75">
      <c r="A597" s="80"/>
      <c r="B597" s="80"/>
      <c r="C597" s="80"/>
      <c r="D597" s="80"/>
      <c r="E597" s="80"/>
      <c r="F597" s="80"/>
      <c r="G597" s="80"/>
      <c r="H597" s="80"/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</row>
    <row r="598" spans="1:26" ht="12.75">
      <c r="A598" s="80"/>
      <c r="B598" s="80"/>
      <c r="C598" s="80"/>
      <c r="D598" s="80"/>
      <c r="E598" s="80"/>
      <c r="F598" s="80"/>
      <c r="G598" s="80"/>
      <c r="H598" s="80"/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</row>
    <row r="599" spans="1:26" ht="12.75">
      <c r="A599" s="80"/>
      <c r="B599" s="80"/>
      <c r="C599" s="80"/>
      <c r="D599" s="80"/>
      <c r="E599" s="80"/>
      <c r="F599" s="80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</row>
    <row r="600" spans="1:26" ht="12.75">
      <c r="A600" s="80"/>
      <c r="B600" s="80"/>
      <c r="C600" s="80"/>
      <c r="D600" s="80"/>
      <c r="E600" s="80"/>
      <c r="F600" s="80"/>
      <c r="G600" s="80"/>
      <c r="H600" s="80"/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</row>
    <row r="601" spans="1:26" ht="12.75">
      <c r="A601" s="80"/>
      <c r="B601" s="80"/>
      <c r="C601" s="80"/>
      <c r="D601" s="80"/>
      <c r="E601" s="80"/>
      <c r="F601" s="80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</row>
    <row r="602" spans="1:26" ht="12.75">
      <c r="A602" s="80"/>
      <c r="B602" s="80"/>
      <c r="C602" s="80"/>
      <c r="D602" s="80"/>
      <c r="E602" s="80"/>
      <c r="F602" s="80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</row>
    <row r="603" spans="1:26" ht="12.75">
      <c r="A603" s="80"/>
      <c r="B603" s="80"/>
      <c r="C603" s="80"/>
      <c r="D603" s="80"/>
      <c r="E603" s="80"/>
      <c r="F603" s="80"/>
      <c r="G603" s="80"/>
      <c r="H603" s="80"/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</row>
    <row r="604" spans="1:26" ht="12.75">
      <c r="A604" s="80"/>
      <c r="B604" s="80"/>
      <c r="C604" s="80"/>
      <c r="D604" s="80"/>
      <c r="E604" s="80"/>
      <c r="F604" s="80"/>
      <c r="G604" s="80"/>
      <c r="H604" s="80"/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</row>
    <row r="605" spans="1:26" ht="12.75">
      <c r="A605" s="80"/>
      <c r="B605" s="80"/>
      <c r="C605" s="80"/>
      <c r="D605" s="80"/>
      <c r="E605" s="80"/>
      <c r="F605" s="80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</row>
    <row r="606" spans="1:26" ht="12.75">
      <c r="A606" s="80"/>
      <c r="B606" s="80"/>
      <c r="C606" s="80"/>
      <c r="D606" s="80"/>
      <c r="E606" s="80"/>
      <c r="F606" s="80"/>
      <c r="G606" s="80"/>
      <c r="H606" s="80"/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</row>
    <row r="607" spans="1:26" ht="12.75">
      <c r="A607" s="80"/>
      <c r="B607" s="80"/>
      <c r="C607" s="80"/>
      <c r="D607" s="80"/>
      <c r="E607" s="80"/>
      <c r="F607" s="80"/>
      <c r="G607" s="80"/>
      <c r="H607" s="80"/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</row>
    <row r="608" spans="1:26" ht="12.75">
      <c r="A608" s="80"/>
      <c r="B608" s="80"/>
      <c r="C608" s="80"/>
      <c r="D608" s="80"/>
      <c r="E608" s="80"/>
      <c r="F608" s="80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</row>
    <row r="609" spans="1:26" ht="12.75">
      <c r="A609" s="80"/>
      <c r="B609" s="80"/>
      <c r="C609" s="80"/>
      <c r="D609" s="80"/>
      <c r="E609" s="80"/>
      <c r="F609" s="80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</row>
    <row r="610" spans="1:26" ht="12.75">
      <c r="A610" s="80"/>
      <c r="B610" s="80"/>
      <c r="C610" s="80"/>
      <c r="D610" s="80"/>
      <c r="E610" s="80"/>
      <c r="F610" s="80"/>
      <c r="G610" s="80"/>
      <c r="H610" s="80"/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</row>
    <row r="611" spans="1:26" ht="12.75">
      <c r="A611" s="80"/>
      <c r="B611" s="80"/>
      <c r="C611" s="80"/>
      <c r="D611" s="80"/>
      <c r="E611" s="80"/>
      <c r="F611" s="80"/>
      <c r="G611" s="80"/>
      <c r="H611" s="80"/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</row>
    <row r="612" spans="1:26" ht="12.75">
      <c r="A612" s="80"/>
      <c r="B612" s="80"/>
      <c r="C612" s="80"/>
      <c r="D612" s="80"/>
      <c r="E612" s="80"/>
      <c r="F612" s="80"/>
      <c r="G612" s="80"/>
      <c r="H612" s="80"/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</row>
    <row r="613" spans="1:26" ht="12.75">
      <c r="A613" s="80"/>
      <c r="B613" s="80"/>
      <c r="C613" s="80"/>
      <c r="D613" s="80"/>
      <c r="E613" s="80"/>
      <c r="F613" s="80"/>
      <c r="G613" s="80"/>
      <c r="H613" s="80"/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</row>
    <row r="614" spans="1:26" ht="12.75">
      <c r="A614" s="80"/>
      <c r="B614" s="80"/>
      <c r="C614" s="80"/>
      <c r="D614" s="80"/>
      <c r="E614" s="80"/>
      <c r="F614" s="80"/>
      <c r="G614" s="80"/>
      <c r="H614" s="80"/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</row>
    <row r="615" spans="1:26" ht="12.75">
      <c r="A615" s="80"/>
      <c r="B615" s="80"/>
      <c r="C615" s="80"/>
      <c r="D615" s="80"/>
      <c r="E615" s="80"/>
      <c r="F615" s="80"/>
      <c r="G615" s="80"/>
      <c r="H615" s="80"/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</row>
    <row r="616" spans="1:26" ht="12.75">
      <c r="A616" s="80"/>
      <c r="B616" s="80"/>
      <c r="C616" s="80"/>
      <c r="D616" s="80"/>
      <c r="E616" s="80"/>
      <c r="F616" s="80"/>
      <c r="G616" s="80"/>
      <c r="H616" s="80"/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  <c r="U616" s="80"/>
      <c r="V616" s="80"/>
      <c r="W616" s="80"/>
      <c r="X616" s="80"/>
      <c r="Y616" s="80"/>
      <c r="Z616" s="80"/>
    </row>
    <row r="617" spans="1:26" ht="12.75">
      <c r="A617" s="80"/>
      <c r="B617" s="80"/>
      <c r="C617" s="80"/>
      <c r="D617" s="80"/>
      <c r="E617" s="80"/>
      <c r="F617" s="80"/>
      <c r="G617" s="80"/>
      <c r="H617" s="80"/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  <c r="U617" s="80"/>
      <c r="V617" s="80"/>
      <c r="W617" s="80"/>
      <c r="X617" s="80"/>
      <c r="Y617" s="80"/>
      <c r="Z617" s="80"/>
    </row>
    <row r="618" spans="1:26" ht="12.75">
      <c r="A618" s="80"/>
      <c r="B618" s="80"/>
      <c r="C618" s="80"/>
      <c r="D618" s="80"/>
      <c r="E618" s="80"/>
      <c r="F618" s="80"/>
      <c r="G618" s="80"/>
      <c r="H618" s="80"/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  <c r="U618" s="80"/>
      <c r="V618" s="80"/>
      <c r="W618" s="80"/>
      <c r="X618" s="80"/>
      <c r="Y618" s="80"/>
      <c r="Z618" s="80"/>
    </row>
    <row r="619" spans="1:26" ht="12.75">
      <c r="A619" s="80"/>
      <c r="B619" s="80"/>
      <c r="C619" s="80"/>
      <c r="D619" s="80"/>
      <c r="E619" s="80"/>
      <c r="F619" s="80"/>
      <c r="G619" s="80"/>
      <c r="H619" s="80"/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  <c r="U619" s="80"/>
      <c r="V619" s="80"/>
      <c r="W619" s="80"/>
      <c r="X619" s="80"/>
      <c r="Y619" s="80"/>
      <c r="Z619" s="80"/>
    </row>
    <row r="620" spans="1:26" ht="12.75">
      <c r="A620" s="80"/>
      <c r="B620" s="80"/>
      <c r="C620" s="80"/>
      <c r="D620" s="80"/>
      <c r="E620" s="80"/>
      <c r="F620" s="80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  <c r="U620" s="80"/>
      <c r="V620" s="80"/>
      <c r="W620" s="80"/>
      <c r="X620" s="80"/>
      <c r="Y620" s="80"/>
      <c r="Z620" s="80"/>
    </row>
    <row r="621" spans="1:26" ht="12.75">
      <c r="A621" s="80"/>
      <c r="B621" s="80"/>
      <c r="C621" s="80"/>
      <c r="D621" s="80"/>
      <c r="E621" s="80"/>
      <c r="F621" s="80"/>
      <c r="G621" s="80"/>
      <c r="H621" s="80"/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</row>
    <row r="622" spans="1:26" ht="12.75">
      <c r="A622" s="80"/>
      <c r="B622" s="80"/>
      <c r="C622" s="80"/>
      <c r="D622" s="80"/>
      <c r="E622" s="80"/>
      <c r="F622" s="80"/>
      <c r="G622" s="80"/>
      <c r="H622" s="80"/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</row>
    <row r="623" spans="1:26" ht="12.75">
      <c r="A623" s="80"/>
      <c r="B623" s="80"/>
      <c r="C623" s="80"/>
      <c r="D623" s="80"/>
      <c r="E623" s="80"/>
      <c r="F623" s="80"/>
      <c r="G623" s="80"/>
      <c r="H623" s="80"/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</row>
    <row r="624" spans="1:26" ht="12.75">
      <c r="A624" s="80"/>
      <c r="B624" s="80"/>
      <c r="C624" s="80"/>
      <c r="D624" s="80"/>
      <c r="E624" s="80"/>
      <c r="F624" s="80"/>
      <c r="G624" s="80"/>
      <c r="H624" s="80"/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</row>
    <row r="625" spans="1:26" ht="12.75">
      <c r="A625" s="80"/>
      <c r="B625" s="80"/>
      <c r="C625" s="80"/>
      <c r="D625" s="80"/>
      <c r="E625" s="80"/>
      <c r="F625" s="80"/>
      <c r="G625" s="80"/>
      <c r="H625" s="80"/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</row>
    <row r="626" spans="1:26" ht="12.75">
      <c r="A626" s="80"/>
      <c r="B626" s="80"/>
      <c r="C626" s="80"/>
      <c r="D626" s="80"/>
      <c r="E626" s="80"/>
      <c r="F626" s="80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</row>
    <row r="627" spans="1:26" ht="12.75">
      <c r="A627" s="80"/>
      <c r="B627" s="80"/>
      <c r="C627" s="80"/>
      <c r="D627" s="80"/>
      <c r="E627" s="80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</row>
    <row r="628" spans="1:26" ht="12.75">
      <c r="A628" s="80"/>
      <c r="B628" s="80"/>
      <c r="C628" s="80"/>
      <c r="D628" s="80"/>
      <c r="E628" s="80"/>
      <c r="F628" s="80"/>
      <c r="G628" s="80"/>
      <c r="H628" s="80"/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</row>
    <row r="629" spans="1:26" ht="12.75">
      <c r="A629" s="80"/>
      <c r="B629" s="80"/>
      <c r="C629" s="80"/>
      <c r="D629" s="80"/>
      <c r="E629" s="80"/>
      <c r="F629" s="80"/>
      <c r="G629" s="80"/>
      <c r="H629" s="80"/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</row>
    <row r="630" spans="1:26" ht="12.75">
      <c r="A630" s="80"/>
      <c r="B630" s="80"/>
      <c r="C630" s="80"/>
      <c r="D630" s="80"/>
      <c r="E630" s="80"/>
      <c r="F630" s="80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</row>
    <row r="631" spans="1:26" ht="12.75">
      <c r="A631" s="80"/>
      <c r="B631" s="80"/>
      <c r="C631" s="80"/>
      <c r="D631" s="80"/>
      <c r="E631" s="80"/>
      <c r="F631" s="80"/>
      <c r="G631" s="80"/>
      <c r="H631" s="80"/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</row>
    <row r="632" spans="1:26" ht="12.75">
      <c r="A632" s="80"/>
      <c r="B632" s="80"/>
      <c r="C632" s="80"/>
      <c r="D632" s="80"/>
      <c r="E632" s="80"/>
      <c r="F632" s="80"/>
      <c r="G632" s="80"/>
      <c r="H632" s="80"/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</row>
    <row r="633" spans="1:26" ht="12.75">
      <c r="A633" s="80"/>
      <c r="B633" s="80"/>
      <c r="C633" s="80"/>
      <c r="D633" s="80"/>
      <c r="E633" s="80"/>
      <c r="F633" s="80"/>
      <c r="G633" s="80"/>
      <c r="H633" s="80"/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</row>
    <row r="634" spans="1:26" ht="12.75">
      <c r="A634" s="80"/>
      <c r="B634" s="80"/>
      <c r="C634" s="80"/>
      <c r="D634" s="80"/>
      <c r="E634" s="80"/>
      <c r="F634" s="80"/>
      <c r="G634" s="80"/>
      <c r="H634" s="80"/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</row>
    <row r="635" spans="1:26" ht="12.75">
      <c r="A635" s="80"/>
      <c r="B635" s="80"/>
      <c r="C635" s="80"/>
      <c r="D635" s="80"/>
      <c r="E635" s="80"/>
      <c r="F635" s="80"/>
      <c r="G635" s="80"/>
      <c r="H635" s="80"/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</row>
    <row r="636" spans="1:26" ht="12.75">
      <c r="A636" s="80"/>
      <c r="B636" s="80"/>
      <c r="C636" s="80"/>
      <c r="D636" s="80"/>
      <c r="E636" s="80"/>
      <c r="F636" s="80"/>
      <c r="G636" s="80"/>
      <c r="H636" s="80"/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</row>
    <row r="637" spans="1:26" ht="12.75">
      <c r="A637" s="80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</row>
    <row r="638" spans="1:26" ht="12.75">
      <c r="A638" s="80"/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</row>
    <row r="639" spans="1:26" ht="12.75">
      <c r="A639" s="80"/>
      <c r="B639" s="80"/>
      <c r="C639" s="80"/>
      <c r="D639" s="80"/>
      <c r="E639" s="80"/>
      <c r="F639" s="80"/>
      <c r="G639" s="80"/>
      <c r="H639" s="80"/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</row>
    <row r="640" spans="1:26" ht="12.75">
      <c r="A640" s="80"/>
      <c r="B640" s="80"/>
      <c r="C640" s="80"/>
      <c r="D640" s="80"/>
      <c r="E640" s="80"/>
      <c r="F640" s="80"/>
      <c r="G640" s="80"/>
      <c r="H640" s="80"/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</row>
    <row r="641" spans="1:26" ht="12.75">
      <c r="A641" s="80"/>
      <c r="B641" s="80"/>
      <c r="C641" s="80"/>
      <c r="D641" s="80"/>
      <c r="E641" s="80"/>
      <c r="F641" s="80"/>
      <c r="G641" s="80"/>
      <c r="H641" s="80"/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  <c r="U641" s="80"/>
      <c r="V641" s="80"/>
      <c r="W641" s="80"/>
      <c r="X641" s="80"/>
      <c r="Y641" s="80"/>
      <c r="Z641" s="80"/>
    </row>
    <row r="642" spans="1:26" ht="12.75">
      <c r="A642" s="80"/>
      <c r="B642" s="80"/>
      <c r="C642" s="80"/>
      <c r="D642" s="80"/>
      <c r="E642" s="80"/>
      <c r="F642" s="80"/>
      <c r="G642" s="80"/>
      <c r="H642" s="80"/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  <c r="U642" s="80"/>
      <c r="V642" s="80"/>
      <c r="W642" s="80"/>
      <c r="X642" s="80"/>
      <c r="Y642" s="80"/>
      <c r="Z642" s="80"/>
    </row>
    <row r="643" spans="1:26" ht="12.75">
      <c r="A643" s="80"/>
      <c r="B643" s="80"/>
      <c r="C643" s="80"/>
      <c r="D643" s="80"/>
      <c r="E643" s="80"/>
      <c r="F643" s="80"/>
      <c r="G643" s="80"/>
      <c r="H643" s="80"/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  <c r="U643" s="80"/>
      <c r="V643" s="80"/>
      <c r="W643" s="80"/>
      <c r="X643" s="80"/>
      <c r="Y643" s="80"/>
      <c r="Z643" s="80"/>
    </row>
    <row r="644" spans="1:26" ht="12.75">
      <c r="A644" s="80"/>
      <c r="B644" s="80"/>
      <c r="C644" s="80"/>
      <c r="D644" s="80"/>
      <c r="E644" s="80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</row>
    <row r="645" spans="1:26" ht="12.75">
      <c r="A645" s="80"/>
      <c r="B645" s="80"/>
      <c r="C645" s="80"/>
      <c r="D645" s="80"/>
      <c r="E645" s="80"/>
      <c r="F645" s="80"/>
      <c r="G645" s="80"/>
      <c r="H645" s="80"/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  <c r="U645" s="80"/>
      <c r="V645" s="80"/>
      <c r="W645" s="80"/>
      <c r="X645" s="80"/>
      <c r="Y645" s="80"/>
      <c r="Z645" s="80"/>
    </row>
    <row r="646" spans="1:26" ht="12.75">
      <c r="A646" s="80"/>
      <c r="B646" s="80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</row>
    <row r="647" spans="1:26" ht="12.75">
      <c r="A647" s="80"/>
      <c r="B647" s="80"/>
      <c r="C647" s="80"/>
      <c r="D647" s="80"/>
      <c r="E647" s="80"/>
      <c r="F647" s="80"/>
      <c r="G647" s="80"/>
      <c r="H647" s="80"/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  <c r="U647" s="80"/>
      <c r="V647" s="80"/>
      <c r="W647" s="80"/>
      <c r="X647" s="80"/>
      <c r="Y647" s="80"/>
      <c r="Z647" s="80"/>
    </row>
    <row r="648" spans="1:26" ht="12.75">
      <c r="A648" s="80"/>
      <c r="B648" s="80"/>
      <c r="C648" s="80"/>
      <c r="D648" s="80"/>
      <c r="E648" s="80"/>
      <c r="F648" s="80"/>
      <c r="G648" s="80"/>
      <c r="H648" s="80"/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  <c r="U648" s="80"/>
      <c r="V648" s="80"/>
      <c r="W648" s="80"/>
      <c r="X648" s="80"/>
      <c r="Y648" s="80"/>
      <c r="Z648" s="80"/>
    </row>
    <row r="649" spans="1:26" ht="12.75">
      <c r="A649" s="80"/>
      <c r="B649" s="80"/>
      <c r="C649" s="80"/>
      <c r="D649" s="80"/>
      <c r="E649" s="80"/>
      <c r="F649" s="80"/>
      <c r="G649" s="80"/>
      <c r="H649" s="80"/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  <c r="U649" s="80"/>
      <c r="V649" s="80"/>
      <c r="W649" s="80"/>
      <c r="X649" s="80"/>
      <c r="Y649" s="80"/>
      <c r="Z649" s="80"/>
    </row>
    <row r="650" spans="1:26" ht="12.75">
      <c r="A650" s="80"/>
      <c r="B650" s="80"/>
      <c r="C650" s="80"/>
      <c r="D650" s="80"/>
      <c r="E650" s="80"/>
      <c r="F650" s="80"/>
      <c r="G650" s="80"/>
      <c r="H650" s="80"/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  <c r="U650" s="80"/>
      <c r="V650" s="80"/>
      <c r="W650" s="80"/>
      <c r="X650" s="80"/>
      <c r="Y650" s="80"/>
      <c r="Z650" s="80"/>
    </row>
    <row r="651" spans="1:26" ht="12.75">
      <c r="A651" s="80"/>
      <c r="B651" s="80"/>
      <c r="C651" s="80"/>
      <c r="D651" s="80"/>
      <c r="E651" s="80"/>
      <c r="F651" s="80"/>
      <c r="G651" s="80"/>
      <c r="H651" s="80"/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  <c r="U651" s="80"/>
      <c r="V651" s="80"/>
      <c r="W651" s="80"/>
      <c r="X651" s="80"/>
      <c r="Y651" s="80"/>
      <c r="Z651" s="80"/>
    </row>
    <row r="652" spans="1:26" ht="12.75">
      <c r="A652" s="80"/>
      <c r="B652" s="80"/>
      <c r="C652" s="80"/>
      <c r="D652" s="80"/>
      <c r="E652" s="80"/>
      <c r="F652" s="80"/>
      <c r="G652" s="80"/>
      <c r="H652" s="80"/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  <c r="U652" s="80"/>
      <c r="V652" s="80"/>
      <c r="W652" s="80"/>
      <c r="X652" s="80"/>
      <c r="Y652" s="80"/>
      <c r="Z652" s="80"/>
    </row>
    <row r="653" spans="1:26" ht="12.75">
      <c r="A653" s="80"/>
      <c r="B653" s="80"/>
      <c r="C653" s="80"/>
      <c r="D653" s="80"/>
      <c r="E653" s="80"/>
      <c r="F653" s="80"/>
      <c r="G653" s="80"/>
      <c r="H653" s="80"/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  <c r="U653" s="80"/>
      <c r="V653" s="80"/>
      <c r="W653" s="80"/>
      <c r="X653" s="80"/>
      <c r="Y653" s="80"/>
      <c r="Z653" s="80"/>
    </row>
    <row r="654" spans="1:26" ht="12.75">
      <c r="A654" s="80"/>
      <c r="B654" s="80"/>
      <c r="C654" s="80"/>
      <c r="D654" s="80"/>
      <c r="E654" s="80"/>
      <c r="F654" s="80"/>
      <c r="G654" s="80"/>
      <c r="H654" s="80"/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  <c r="U654" s="80"/>
      <c r="V654" s="80"/>
      <c r="W654" s="80"/>
      <c r="X654" s="80"/>
      <c r="Y654" s="80"/>
      <c r="Z654" s="80"/>
    </row>
    <row r="655" spans="1:26" ht="12.75">
      <c r="A655" s="80"/>
      <c r="B655" s="80"/>
      <c r="C655" s="80"/>
      <c r="D655" s="80"/>
      <c r="E655" s="80"/>
      <c r="F655" s="80"/>
      <c r="G655" s="80"/>
      <c r="H655" s="80"/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  <c r="U655" s="80"/>
      <c r="V655" s="80"/>
      <c r="W655" s="80"/>
      <c r="X655" s="80"/>
      <c r="Y655" s="80"/>
      <c r="Z655" s="80"/>
    </row>
    <row r="656" spans="1:26" ht="12.75">
      <c r="A656" s="80"/>
      <c r="B656" s="80"/>
      <c r="C656" s="80"/>
      <c r="D656" s="80"/>
      <c r="E656" s="80"/>
      <c r="F656" s="80"/>
      <c r="G656" s="80"/>
      <c r="H656" s="80"/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  <c r="U656" s="80"/>
      <c r="V656" s="80"/>
      <c r="W656" s="80"/>
      <c r="X656" s="80"/>
      <c r="Y656" s="80"/>
      <c r="Z656" s="80"/>
    </row>
    <row r="657" spans="1:26" ht="12.75">
      <c r="A657" s="80"/>
      <c r="B657" s="80"/>
      <c r="C657" s="80"/>
      <c r="D657" s="80"/>
      <c r="E657" s="80"/>
      <c r="F657" s="80"/>
      <c r="G657" s="80"/>
      <c r="H657" s="80"/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  <c r="U657" s="80"/>
      <c r="V657" s="80"/>
      <c r="W657" s="80"/>
      <c r="X657" s="80"/>
      <c r="Y657" s="80"/>
      <c r="Z657" s="80"/>
    </row>
    <row r="658" spans="1:26" ht="12.75">
      <c r="A658" s="80"/>
      <c r="B658" s="80"/>
      <c r="C658" s="80"/>
      <c r="D658" s="80"/>
      <c r="E658" s="80"/>
      <c r="F658" s="80"/>
      <c r="G658" s="80"/>
      <c r="H658" s="80"/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  <c r="U658" s="80"/>
      <c r="V658" s="80"/>
      <c r="W658" s="80"/>
      <c r="X658" s="80"/>
      <c r="Y658" s="80"/>
      <c r="Z658" s="80"/>
    </row>
    <row r="659" spans="1:26" ht="12.75">
      <c r="A659" s="80"/>
      <c r="B659" s="80"/>
      <c r="C659" s="80"/>
      <c r="D659" s="80"/>
      <c r="E659" s="80"/>
      <c r="F659" s="80"/>
      <c r="G659" s="80"/>
      <c r="H659" s="80"/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  <c r="U659" s="80"/>
      <c r="V659" s="80"/>
      <c r="W659" s="80"/>
      <c r="X659" s="80"/>
      <c r="Y659" s="80"/>
      <c r="Z659" s="80"/>
    </row>
    <row r="660" spans="1:26" ht="12.75">
      <c r="A660" s="80"/>
      <c r="B660" s="80"/>
      <c r="C660" s="80"/>
      <c r="D660" s="80"/>
      <c r="E660" s="80"/>
      <c r="F660" s="80"/>
      <c r="G660" s="80"/>
      <c r="H660" s="80"/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  <c r="U660" s="80"/>
      <c r="V660" s="80"/>
      <c r="W660" s="80"/>
      <c r="X660" s="80"/>
      <c r="Y660" s="80"/>
      <c r="Z660" s="80"/>
    </row>
    <row r="661" spans="1:26" ht="12.75">
      <c r="A661" s="80"/>
      <c r="B661" s="80"/>
      <c r="C661" s="80"/>
      <c r="D661" s="80"/>
      <c r="E661" s="80"/>
      <c r="F661" s="80"/>
      <c r="G661" s="80"/>
      <c r="H661" s="80"/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  <c r="U661" s="80"/>
      <c r="V661" s="80"/>
      <c r="W661" s="80"/>
      <c r="X661" s="80"/>
      <c r="Y661" s="80"/>
      <c r="Z661" s="80"/>
    </row>
    <row r="662" spans="1:26" ht="12.75">
      <c r="A662" s="80"/>
      <c r="B662" s="80"/>
      <c r="C662" s="80"/>
      <c r="D662" s="80"/>
      <c r="E662" s="80"/>
      <c r="F662" s="80"/>
      <c r="G662" s="80"/>
      <c r="H662" s="80"/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  <c r="U662" s="80"/>
      <c r="V662" s="80"/>
      <c r="W662" s="80"/>
      <c r="X662" s="80"/>
      <c r="Y662" s="80"/>
      <c r="Z662" s="80"/>
    </row>
    <row r="663" spans="1:26" ht="12.75">
      <c r="A663" s="80"/>
      <c r="B663" s="80"/>
      <c r="C663" s="80"/>
      <c r="D663" s="80"/>
      <c r="E663" s="80"/>
      <c r="F663" s="80"/>
      <c r="G663" s="80"/>
      <c r="H663" s="80"/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  <c r="U663" s="80"/>
      <c r="V663" s="80"/>
      <c r="W663" s="80"/>
      <c r="X663" s="80"/>
      <c r="Y663" s="80"/>
      <c r="Z663" s="80"/>
    </row>
    <row r="664" spans="1:26" ht="12.75">
      <c r="A664" s="80"/>
      <c r="B664" s="80"/>
      <c r="C664" s="80"/>
      <c r="D664" s="80"/>
      <c r="E664" s="80"/>
      <c r="F664" s="80"/>
      <c r="G664" s="80"/>
      <c r="H664" s="80"/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  <c r="U664" s="80"/>
      <c r="V664" s="80"/>
      <c r="W664" s="80"/>
      <c r="X664" s="80"/>
      <c r="Y664" s="80"/>
      <c r="Z664" s="80"/>
    </row>
    <row r="665" spans="1:26" ht="12.75">
      <c r="A665" s="80"/>
      <c r="B665" s="80"/>
      <c r="C665" s="80"/>
      <c r="D665" s="80"/>
      <c r="E665" s="80"/>
      <c r="F665" s="80"/>
      <c r="G665" s="80"/>
      <c r="H665" s="80"/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  <c r="U665" s="80"/>
      <c r="V665" s="80"/>
      <c r="W665" s="80"/>
      <c r="X665" s="80"/>
      <c r="Y665" s="80"/>
      <c r="Z665" s="80"/>
    </row>
    <row r="666" spans="1:26" ht="12.75">
      <c r="A666" s="80"/>
      <c r="B666" s="80"/>
      <c r="C666" s="80"/>
      <c r="D666" s="80"/>
      <c r="E666" s="80"/>
      <c r="F666" s="80"/>
      <c r="G666" s="80"/>
      <c r="H666" s="80"/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  <c r="U666" s="80"/>
      <c r="V666" s="80"/>
      <c r="W666" s="80"/>
      <c r="X666" s="80"/>
      <c r="Y666" s="80"/>
      <c r="Z666" s="80"/>
    </row>
    <row r="667" spans="1:26" ht="12.75">
      <c r="A667" s="80"/>
      <c r="B667" s="80"/>
      <c r="C667" s="80"/>
      <c r="D667" s="80"/>
      <c r="E667" s="80"/>
      <c r="F667" s="80"/>
      <c r="G667" s="80"/>
      <c r="H667" s="80"/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  <c r="U667" s="80"/>
      <c r="V667" s="80"/>
      <c r="W667" s="80"/>
      <c r="X667" s="80"/>
      <c r="Y667" s="80"/>
      <c r="Z667" s="80"/>
    </row>
    <row r="668" spans="1:26" ht="12.75">
      <c r="A668" s="80"/>
      <c r="B668" s="80"/>
      <c r="C668" s="80"/>
      <c r="D668" s="80"/>
      <c r="E668" s="80"/>
      <c r="F668" s="80"/>
      <c r="G668" s="80"/>
      <c r="H668" s="80"/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  <c r="U668" s="80"/>
      <c r="V668" s="80"/>
      <c r="W668" s="80"/>
      <c r="X668" s="80"/>
      <c r="Y668" s="80"/>
      <c r="Z668" s="80"/>
    </row>
    <row r="669" spans="1:26" ht="12.75">
      <c r="A669" s="80"/>
      <c r="B669" s="80"/>
      <c r="C669" s="80"/>
      <c r="D669" s="80"/>
      <c r="E669" s="80"/>
      <c r="F669" s="80"/>
      <c r="G669" s="80"/>
      <c r="H669" s="80"/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  <c r="U669" s="80"/>
      <c r="V669" s="80"/>
      <c r="W669" s="80"/>
      <c r="X669" s="80"/>
      <c r="Y669" s="80"/>
      <c r="Z669" s="80"/>
    </row>
    <row r="670" spans="1:26" ht="12.75">
      <c r="A670" s="80"/>
      <c r="B670" s="80"/>
      <c r="C670" s="80"/>
      <c r="D670" s="80"/>
      <c r="E670" s="80"/>
      <c r="F670" s="80"/>
      <c r="G670" s="80"/>
      <c r="H670" s="80"/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  <c r="U670" s="80"/>
      <c r="V670" s="80"/>
      <c r="W670" s="80"/>
      <c r="X670" s="80"/>
      <c r="Y670" s="80"/>
      <c r="Z670" s="80"/>
    </row>
    <row r="671" spans="1:26" ht="12.75">
      <c r="A671" s="80"/>
      <c r="B671" s="80"/>
      <c r="C671" s="80"/>
      <c r="D671" s="80"/>
      <c r="E671" s="80"/>
      <c r="F671" s="80"/>
      <c r="G671" s="80"/>
      <c r="H671" s="80"/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  <c r="U671" s="80"/>
      <c r="V671" s="80"/>
      <c r="W671" s="80"/>
      <c r="X671" s="80"/>
      <c r="Y671" s="80"/>
      <c r="Z671" s="80"/>
    </row>
    <row r="672" spans="1:26" ht="12.75">
      <c r="A672" s="80"/>
      <c r="B672" s="80"/>
      <c r="C672" s="80"/>
      <c r="D672" s="80"/>
      <c r="E672" s="80"/>
      <c r="F672" s="80"/>
      <c r="G672" s="80"/>
      <c r="H672" s="80"/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  <c r="U672" s="80"/>
      <c r="V672" s="80"/>
      <c r="W672" s="80"/>
      <c r="X672" s="80"/>
      <c r="Y672" s="80"/>
      <c r="Z672" s="80"/>
    </row>
    <row r="673" spans="1:26" ht="12.75">
      <c r="A673" s="80"/>
      <c r="B673" s="80"/>
      <c r="C673" s="80"/>
      <c r="D673" s="80"/>
      <c r="E673" s="80"/>
      <c r="F673" s="80"/>
      <c r="G673" s="80"/>
      <c r="H673" s="80"/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  <c r="U673" s="80"/>
      <c r="V673" s="80"/>
      <c r="W673" s="80"/>
      <c r="X673" s="80"/>
      <c r="Y673" s="80"/>
      <c r="Z673" s="80"/>
    </row>
    <row r="674" spans="1:26" ht="12.75">
      <c r="A674" s="80"/>
      <c r="B674" s="80"/>
      <c r="C674" s="80"/>
      <c r="D674" s="80"/>
      <c r="E674" s="80"/>
      <c r="F674" s="80"/>
      <c r="G674" s="80"/>
      <c r="H674" s="80"/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  <c r="U674" s="80"/>
      <c r="V674" s="80"/>
      <c r="W674" s="80"/>
      <c r="X674" s="80"/>
      <c r="Y674" s="80"/>
      <c r="Z674" s="80"/>
    </row>
    <row r="675" spans="1:26" ht="12.75">
      <c r="A675" s="80"/>
      <c r="B675" s="80"/>
      <c r="C675" s="80"/>
      <c r="D675" s="80"/>
      <c r="E675" s="80"/>
      <c r="F675" s="80"/>
      <c r="G675" s="80"/>
      <c r="H675" s="80"/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  <c r="U675" s="80"/>
      <c r="V675" s="80"/>
      <c r="W675" s="80"/>
      <c r="X675" s="80"/>
      <c r="Y675" s="80"/>
      <c r="Z675" s="80"/>
    </row>
    <row r="676" spans="1:26" ht="12.75">
      <c r="A676" s="80"/>
      <c r="B676" s="80"/>
      <c r="C676" s="80"/>
      <c r="D676" s="80"/>
      <c r="E676" s="80"/>
      <c r="F676" s="80"/>
      <c r="G676" s="80"/>
      <c r="H676" s="80"/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  <c r="U676" s="80"/>
      <c r="V676" s="80"/>
      <c r="W676" s="80"/>
      <c r="X676" s="80"/>
      <c r="Y676" s="80"/>
      <c r="Z676" s="80"/>
    </row>
    <row r="677" spans="1:26" ht="12.75">
      <c r="A677" s="80"/>
      <c r="B677" s="80"/>
      <c r="C677" s="80"/>
      <c r="D677" s="80"/>
      <c r="E677" s="80"/>
      <c r="F677" s="80"/>
      <c r="G677" s="80"/>
      <c r="H677" s="80"/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  <c r="U677" s="80"/>
      <c r="V677" s="80"/>
      <c r="W677" s="80"/>
      <c r="X677" s="80"/>
      <c r="Y677" s="80"/>
      <c r="Z677" s="80"/>
    </row>
    <row r="678" spans="1:26" ht="12.75">
      <c r="A678" s="80"/>
      <c r="B678" s="80"/>
      <c r="C678" s="80"/>
      <c r="D678" s="80"/>
      <c r="E678" s="80"/>
      <c r="F678" s="80"/>
      <c r="G678" s="80"/>
      <c r="H678" s="80"/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  <c r="U678" s="80"/>
      <c r="V678" s="80"/>
      <c r="W678" s="80"/>
      <c r="X678" s="80"/>
      <c r="Y678" s="80"/>
      <c r="Z678" s="80"/>
    </row>
    <row r="679" spans="1:26" ht="12.75">
      <c r="A679" s="80"/>
      <c r="B679" s="80"/>
      <c r="C679" s="80"/>
      <c r="D679" s="80"/>
      <c r="E679" s="80"/>
      <c r="F679" s="80"/>
      <c r="G679" s="80"/>
      <c r="H679" s="80"/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  <c r="U679" s="80"/>
      <c r="V679" s="80"/>
      <c r="W679" s="80"/>
      <c r="X679" s="80"/>
      <c r="Y679" s="80"/>
      <c r="Z679" s="80"/>
    </row>
    <row r="680" spans="1:26" ht="12.75">
      <c r="A680" s="80"/>
      <c r="B680" s="80"/>
      <c r="C680" s="80"/>
      <c r="D680" s="80"/>
      <c r="E680" s="80"/>
      <c r="F680" s="80"/>
      <c r="G680" s="80"/>
      <c r="H680" s="80"/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  <c r="U680" s="80"/>
      <c r="V680" s="80"/>
      <c r="W680" s="80"/>
      <c r="X680" s="80"/>
      <c r="Y680" s="80"/>
      <c r="Z680" s="80"/>
    </row>
    <row r="681" spans="1:26" ht="12.75">
      <c r="A681" s="80"/>
      <c r="B681" s="80"/>
      <c r="C681" s="80"/>
      <c r="D681" s="80"/>
      <c r="E681" s="80"/>
      <c r="F681" s="80"/>
      <c r="G681" s="80"/>
      <c r="H681" s="80"/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  <c r="U681" s="80"/>
      <c r="V681" s="80"/>
      <c r="W681" s="80"/>
      <c r="X681" s="80"/>
      <c r="Y681" s="80"/>
      <c r="Z681" s="80"/>
    </row>
    <row r="682" spans="1:26" ht="12.75">
      <c r="A682" s="80"/>
      <c r="B682" s="80"/>
      <c r="C682" s="80"/>
      <c r="D682" s="80"/>
      <c r="E682" s="80"/>
      <c r="F682" s="80"/>
      <c r="G682" s="80"/>
      <c r="H682" s="80"/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  <c r="U682" s="80"/>
      <c r="V682" s="80"/>
      <c r="W682" s="80"/>
      <c r="X682" s="80"/>
      <c r="Y682" s="80"/>
      <c r="Z682" s="80"/>
    </row>
    <row r="683" spans="1:26" ht="12.75">
      <c r="A683" s="80"/>
      <c r="B683" s="80"/>
      <c r="C683" s="80"/>
      <c r="D683" s="80"/>
      <c r="E683" s="80"/>
      <c r="F683" s="80"/>
      <c r="G683" s="80"/>
      <c r="H683" s="80"/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  <c r="U683" s="80"/>
      <c r="V683" s="80"/>
      <c r="W683" s="80"/>
      <c r="X683" s="80"/>
      <c r="Y683" s="80"/>
      <c r="Z683" s="80"/>
    </row>
    <row r="684" spans="1:26" ht="12.75">
      <c r="A684" s="80"/>
      <c r="B684" s="80"/>
      <c r="C684" s="80"/>
      <c r="D684" s="80"/>
      <c r="E684" s="80"/>
      <c r="F684" s="80"/>
      <c r="G684" s="80"/>
      <c r="H684" s="80"/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  <c r="U684" s="80"/>
      <c r="V684" s="80"/>
      <c r="W684" s="80"/>
      <c r="X684" s="80"/>
      <c r="Y684" s="80"/>
      <c r="Z684" s="80"/>
    </row>
    <row r="685" spans="1:26" ht="12.75">
      <c r="A685" s="80"/>
      <c r="B685" s="80"/>
      <c r="C685" s="80"/>
      <c r="D685" s="80"/>
      <c r="E685" s="80"/>
      <c r="F685" s="80"/>
      <c r="G685" s="80"/>
      <c r="H685" s="80"/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  <c r="U685" s="80"/>
      <c r="V685" s="80"/>
      <c r="W685" s="80"/>
      <c r="X685" s="80"/>
      <c r="Y685" s="80"/>
      <c r="Z685" s="80"/>
    </row>
    <row r="686" spans="1:26" ht="12.75">
      <c r="A686" s="80"/>
      <c r="B686" s="80"/>
      <c r="C686" s="80"/>
      <c r="D686" s="80"/>
      <c r="E686" s="80"/>
      <c r="F686" s="80"/>
      <c r="G686" s="80"/>
      <c r="H686" s="80"/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  <c r="U686" s="80"/>
      <c r="V686" s="80"/>
      <c r="W686" s="80"/>
      <c r="X686" s="80"/>
      <c r="Y686" s="80"/>
      <c r="Z686" s="80"/>
    </row>
    <row r="687" spans="1:26" ht="12.75">
      <c r="A687" s="80"/>
      <c r="B687" s="80"/>
      <c r="C687" s="80"/>
      <c r="D687" s="80"/>
      <c r="E687" s="80"/>
      <c r="F687" s="80"/>
      <c r="G687" s="80"/>
      <c r="H687" s="80"/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  <c r="U687" s="80"/>
      <c r="V687" s="80"/>
      <c r="W687" s="80"/>
      <c r="X687" s="80"/>
      <c r="Y687" s="80"/>
      <c r="Z687" s="80"/>
    </row>
    <row r="688" spans="1:26" ht="12.75">
      <c r="A688" s="80"/>
      <c r="B688" s="80"/>
      <c r="C688" s="80"/>
      <c r="D688" s="80"/>
      <c r="E688" s="80"/>
      <c r="F688" s="80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  <c r="U688" s="80"/>
      <c r="V688" s="80"/>
      <c r="W688" s="80"/>
      <c r="X688" s="80"/>
      <c r="Y688" s="80"/>
      <c r="Z688" s="80"/>
    </row>
    <row r="689" spans="1:26" ht="12.75">
      <c r="A689" s="80"/>
      <c r="B689" s="80"/>
      <c r="C689" s="80"/>
      <c r="D689" s="80"/>
      <c r="E689" s="80"/>
      <c r="F689" s="80"/>
      <c r="G689" s="80"/>
      <c r="H689" s="80"/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  <c r="U689" s="80"/>
      <c r="V689" s="80"/>
      <c r="W689" s="80"/>
      <c r="X689" s="80"/>
      <c r="Y689" s="80"/>
      <c r="Z689" s="80"/>
    </row>
    <row r="690" spans="1:26" ht="12.75">
      <c r="A690" s="80"/>
      <c r="B690" s="80"/>
      <c r="C690" s="80"/>
      <c r="D690" s="80"/>
      <c r="E690" s="80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  <c r="U690" s="80"/>
      <c r="V690" s="80"/>
      <c r="W690" s="80"/>
      <c r="X690" s="80"/>
      <c r="Y690" s="80"/>
      <c r="Z690" s="80"/>
    </row>
    <row r="691" spans="1:26" ht="12.75">
      <c r="A691" s="80"/>
      <c r="B691" s="80"/>
      <c r="C691" s="80"/>
      <c r="D691" s="80"/>
      <c r="E691" s="80"/>
      <c r="F691" s="80"/>
      <c r="G691" s="80"/>
      <c r="H691" s="80"/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0"/>
    </row>
    <row r="692" spans="1:26" ht="12.75">
      <c r="A692" s="80"/>
      <c r="B692" s="80"/>
      <c r="C692" s="80"/>
      <c r="D692" s="80"/>
      <c r="E692" s="80"/>
      <c r="F692" s="80"/>
      <c r="G692" s="80"/>
      <c r="H692" s="80"/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  <c r="U692" s="80"/>
      <c r="V692" s="80"/>
      <c r="W692" s="80"/>
      <c r="X692" s="80"/>
      <c r="Y692" s="80"/>
      <c r="Z692" s="80"/>
    </row>
    <row r="693" spans="1:26" ht="12.75">
      <c r="A693" s="80"/>
      <c r="B693" s="80"/>
      <c r="C693" s="80"/>
      <c r="D693" s="80"/>
      <c r="E693" s="80"/>
      <c r="F693" s="80"/>
      <c r="G693" s="80"/>
      <c r="H693" s="80"/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  <c r="U693" s="80"/>
      <c r="V693" s="80"/>
      <c r="W693" s="80"/>
      <c r="X693" s="80"/>
      <c r="Y693" s="80"/>
      <c r="Z693" s="80"/>
    </row>
    <row r="694" spans="1:26" ht="12.75">
      <c r="A694" s="80"/>
      <c r="B694" s="80"/>
      <c r="C694" s="80"/>
      <c r="D694" s="80"/>
      <c r="E694" s="80"/>
      <c r="F694" s="80"/>
      <c r="G694" s="80"/>
      <c r="H694" s="80"/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  <c r="U694" s="80"/>
      <c r="V694" s="80"/>
      <c r="W694" s="80"/>
      <c r="X694" s="80"/>
      <c r="Y694" s="80"/>
      <c r="Z694" s="80"/>
    </row>
    <row r="695" spans="1:26" ht="12.75">
      <c r="A695" s="80"/>
      <c r="B695" s="80"/>
      <c r="C695" s="80"/>
      <c r="D695" s="80"/>
      <c r="E695" s="80"/>
      <c r="F695" s="80"/>
      <c r="G695" s="80"/>
      <c r="H695" s="80"/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  <c r="U695" s="80"/>
      <c r="V695" s="80"/>
      <c r="W695" s="80"/>
      <c r="X695" s="80"/>
      <c r="Y695" s="80"/>
      <c r="Z695" s="80"/>
    </row>
    <row r="696" spans="1:26" ht="12.75">
      <c r="A696" s="80"/>
      <c r="B696" s="80"/>
      <c r="C696" s="80"/>
      <c r="D696" s="80"/>
      <c r="E696" s="80"/>
      <c r="F696" s="80"/>
      <c r="G696" s="80"/>
      <c r="H696" s="80"/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  <c r="U696" s="80"/>
      <c r="V696" s="80"/>
      <c r="W696" s="80"/>
      <c r="X696" s="80"/>
      <c r="Y696" s="80"/>
      <c r="Z696" s="80"/>
    </row>
    <row r="697" spans="1:26" ht="12.75">
      <c r="A697" s="80"/>
      <c r="B697" s="80"/>
      <c r="C697" s="80"/>
      <c r="D697" s="80"/>
      <c r="E697" s="80"/>
      <c r="F697" s="80"/>
      <c r="G697" s="80"/>
      <c r="H697" s="80"/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  <c r="U697" s="80"/>
      <c r="V697" s="80"/>
      <c r="W697" s="80"/>
      <c r="X697" s="80"/>
      <c r="Y697" s="80"/>
      <c r="Z697" s="80"/>
    </row>
    <row r="698" spans="1:26" ht="12.75">
      <c r="A698" s="80"/>
      <c r="B698" s="80"/>
      <c r="C698" s="80"/>
      <c r="D698" s="80"/>
      <c r="E698" s="80"/>
      <c r="F698" s="80"/>
      <c r="G698" s="80"/>
      <c r="H698" s="80"/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  <c r="U698" s="80"/>
      <c r="V698" s="80"/>
      <c r="W698" s="80"/>
      <c r="X698" s="80"/>
      <c r="Y698" s="80"/>
      <c r="Z698" s="80"/>
    </row>
    <row r="699" spans="1:26" ht="12.75">
      <c r="A699" s="80"/>
      <c r="B699" s="80"/>
      <c r="C699" s="80"/>
      <c r="D699" s="80"/>
      <c r="E699" s="80"/>
      <c r="F699" s="80"/>
      <c r="G699" s="80"/>
      <c r="H699" s="80"/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  <c r="U699" s="80"/>
      <c r="V699" s="80"/>
      <c r="W699" s="80"/>
      <c r="X699" s="80"/>
      <c r="Y699" s="80"/>
      <c r="Z699" s="80"/>
    </row>
    <row r="700" spans="1:26" ht="12.75">
      <c r="A700" s="80"/>
      <c r="B700" s="80"/>
      <c r="C700" s="80"/>
      <c r="D700" s="80"/>
      <c r="E700" s="80"/>
      <c r="F700" s="80"/>
      <c r="G700" s="80"/>
      <c r="H700" s="80"/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  <c r="U700" s="80"/>
      <c r="V700" s="80"/>
      <c r="W700" s="80"/>
      <c r="X700" s="80"/>
      <c r="Y700" s="80"/>
      <c r="Z700" s="80"/>
    </row>
    <row r="701" spans="1:26" ht="12.75">
      <c r="A701" s="80"/>
      <c r="B701" s="80"/>
      <c r="C701" s="80"/>
      <c r="D701" s="80"/>
      <c r="E701" s="80"/>
      <c r="F701" s="80"/>
      <c r="G701" s="80"/>
      <c r="H701" s="80"/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  <c r="U701" s="80"/>
      <c r="V701" s="80"/>
      <c r="W701" s="80"/>
      <c r="X701" s="80"/>
      <c r="Y701" s="80"/>
      <c r="Z701" s="80"/>
    </row>
    <row r="702" spans="1:26" ht="12.75">
      <c r="A702" s="80"/>
      <c r="B702" s="80"/>
      <c r="C702" s="80"/>
      <c r="D702" s="80"/>
      <c r="E702" s="80"/>
      <c r="F702" s="80"/>
      <c r="G702" s="80"/>
      <c r="H702" s="80"/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  <c r="U702" s="80"/>
      <c r="V702" s="80"/>
      <c r="W702" s="80"/>
      <c r="X702" s="80"/>
      <c r="Y702" s="80"/>
      <c r="Z702" s="80"/>
    </row>
    <row r="703" spans="1:26" ht="12.75">
      <c r="A703" s="80"/>
      <c r="B703" s="80"/>
      <c r="C703" s="80"/>
      <c r="D703" s="80"/>
      <c r="E703" s="80"/>
      <c r="F703" s="80"/>
      <c r="G703" s="80"/>
      <c r="H703" s="80"/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  <c r="U703" s="80"/>
      <c r="V703" s="80"/>
      <c r="W703" s="80"/>
      <c r="X703" s="80"/>
      <c r="Y703" s="80"/>
      <c r="Z703" s="80"/>
    </row>
    <row r="704" spans="1:26" ht="12.75">
      <c r="A704" s="80"/>
      <c r="B704" s="80"/>
      <c r="C704" s="80"/>
      <c r="D704" s="80"/>
      <c r="E704" s="80"/>
      <c r="F704" s="80"/>
      <c r="G704" s="80"/>
      <c r="H704" s="80"/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  <c r="U704" s="80"/>
      <c r="V704" s="80"/>
      <c r="W704" s="80"/>
      <c r="X704" s="80"/>
      <c r="Y704" s="80"/>
      <c r="Z704" s="80"/>
    </row>
    <row r="705" spans="1:26" ht="12.75">
      <c r="A705" s="80"/>
      <c r="B705" s="80"/>
      <c r="C705" s="80"/>
      <c r="D705" s="80"/>
      <c r="E705" s="80"/>
      <c r="F705" s="80"/>
      <c r="G705" s="80"/>
      <c r="H705" s="80"/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  <c r="U705" s="80"/>
      <c r="V705" s="80"/>
      <c r="W705" s="80"/>
      <c r="X705" s="80"/>
      <c r="Y705" s="80"/>
      <c r="Z705" s="80"/>
    </row>
    <row r="706" spans="1:26" ht="12.75">
      <c r="A706" s="80"/>
      <c r="B706" s="80"/>
      <c r="C706" s="80"/>
      <c r="D706" s="80"/>
      <c r="E706" s="80"/>
      <c r="F706" s="80"/>
      <c r="G706" s="80"/>
      <c r="H706" s="80"/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  <c r="U706" s="80"/>
      <c r="V706" s="80"/>
      <c r="W706" s="80"/>
      <c r="X706" s="80"/>
      <c r="Y706" s="80"/>
      <c r="Z706" s="80"/>
    </row>
    <row r="707" spans="1:26" ht="12.75">
      <c r="A707" s="80"/>
      <c r="B707" s="80"/>
      <c r="C707" s="80"/>
      <c r="D707" s="80"/>
      <c r="E707" s="80"/>
      <c r="F707" s="80"/>
      <c r="G707" s="80"/>
      <c r="H707" s="80"/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  <c r="U707" s="80"/>
      <c r="V707" s="80"/>
      <c r="W707" s="80"/>
      <c r="X707" s="80"/>
      <c r="Y707" s="80"/>
      <c r="Z707" s="80"/>
    </row>
    <row r="708" spans="1:26" ht="12.75">
      <c r="A708" s="80"/>
      <c r="B708" s="80"/>
      <c r="C708" s="80"/>
      <c r="D708" s="80"/>
      <c r="E708" s="80"/>
      <c r="F708" s="80"/>
      <c r="G708" s="80"/>
      <c r="H708" s="80"/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  <c r="U708" s="80"/>
      <c r="V708" s="80"/>
      <c r="W708" s="80"/>
      <c r="X708" s="80"/>
      <c r="Y708" s="80"/>
      <c r="Z708" s="80"/>
    </row>
    <row r="709" spans="1:26" ht="12.75">
      <c r="A709" s="80"/>
      <c r="B709" s="80"/>
      <c r="C709" s="80"/>
      <c r="D709" s="80"/>
      <c r="E709" s="80"/>
      <c r="F709" s="80"/>
      <c r="G709" s="80"/>
      <c r="H709" s="80"/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  <c r="U709" s="80"/>
      <c r="V709" s="80"/>
      <c r="W709" s="80"/>
      <c r="X709" s="80"/>
      <c r="Y709" s="80"/>
      <c r="Z709" s="80"/>
    </row>
    <row r="710" spans="1:26" ht="12.75">
      <c r="A710" s="80"/>
      <c r="B710" s="80"/>
      <c r="C710" s="80"/>
      <c r="D710" s="80"/>
      <c r="E710" s="80"/>
      <c r="F710" s="80"/>
      <c r="G710" s="80"/>
      <c r="H710" s="80"/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  <c r="U710" s="80"/>
      <c r="V710" s="80"/>
      <c r="W710" s="80"/>
      <c r="X710" s="80"/>
      <c r="Y710" s="80"/>
      <c r="Z710" s="80"/>
    </row>
    <row r="711" spans="1:26" ht="12.75">
      <c r="A711" s="80"/>
      <c r="B711" s="80"/>
      <c r="C711" s="80"/>
      <c r="D711" s="80"/>
      <c r="E711" s="80"/>
      <c r="F711" s="80"/>
      <c r="G711" s="80"/>
      <c r="H711" s="80"/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  <c r="U711" s="80"/>
      <c r="V711" s="80"/>
      <c r="W711" s="80"/>
      <c r="X711" s="80"/>
      <c r="Y711" s="80"/>
      <c r="Z711" s="80"/>
    </row>
    <row r="712" spans="1:26" ht="12.75">
      <c r="A712" s="80"/>
      <c r="B712" s="80"/>
      <c r="C712" s="80"/>
      <c r="D712" s="80"/>
      <c r="E712" s="80"/>
      <c r="F712" s="80"/>
      <c r="G712" s="80"/>
      <c r="H712" s="80"/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  <c r="U712" s="80"/>
      <c r="V712" s="80"/>
      <c r="W712" s="80"/>
      <c r="X712" s="80"/>
      <c r="Y712" s="80"/>
      <c r="Z712" s="80"/>
    </row>
    <row r="713" spans="1:26" ht="12.75">
      <c r="A713" s="80"/>
      <c r="B713" s="80"/>
      <c r="C713" s="80"/>
      <c r="D713" s="80"/>
      <c r="E713" s="80"/>
      <c r="F713" s="80"/>
      <c r="G713" s="80"/>
      <c r="H713" s="80"/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  <c r="U713" s="80"/>
      <c r="V713" s="80"/>
      <c r="W713" s="80"/>
      <c r="X713" s="80"/>
      <c r="Y713" s="80"/>
      <c r="Z713" s="80"/>
    </row>
    <row r="714" spans="1:26" ht="12.75">
      <c r="A714" s="80"/>
      <c r="B714" s="80"/>
      <c r="C714" s="80"/>
      <c r="D714" s="80"/>
      <c r="E714" s="80"/>
      <c r="F714" s="80"/>
      <c r="G714" s="80"/>
      <c r="H714" s="80"/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  <c r="U714" s="80"/>
      <c r="V714" s="80"/>
      <c r="W714" s="80"/>
      <c r="X714" s="80"/>
      <c r="Y714" s="80"/>
      <c r="Z714" s="80"/>
    </row>
    <row r="715" spans="1:26" ht="12.75">
      <c r="A715" s="80"/>
      <c r="B715" s="80"/>
      <c r="C715" s="80"/>
      <c r="D715" s="80"/>
      <c r="E715" s="80"/>
      <c r="F715" s="80"/>
      <c r="G715" s="80"/>
      <c r="H715" s="80"/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  <c r="U715" s="80"/>
      <c r="V715" s="80"/>
      <c r="W715" s="80"/>
      <c r="X715" s="80"/>
      <c r="Y715" s="80"/>
      <c r="Z715" s="80"/>
    </row>
    <row r="716" spans="1:26" ht="12.75">
      <c r="A716" s="80"/>
      <c r="B716" s="80"/>
      <c r="C716" s="80"/>
      <c r="D716" s="80"/>
      <c r="E716" s="80"/>
      <c r="F716" s="80"/>
      <c r="G716" s="80"/>
      <c r="H716" s="80"/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  <c r="U716" s="80"/>
      <c r="V716" s="80"/>
      <c r="W716" s="80"/>
      <c r="X716" s="80"/>
      <c r="Y716" s="80"/>
      <c r="Z716" s="80"/>
    </row>
    <row r="717" spans="1:26" ht="12.75">
      <c r="A717" s="80"/>
      <c r="B717" s="80"/>
      <c r="C717" s="80"/>
      <c r="D717" s="80"/>
      <c r="E717" s="80"/>
      <c r="F717" s="80"/>
      <c r="G717" s="80"/>
      <c r="H717" s="80"/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  <c r="U717" s="80"/>
      <c r="V717" s="80"/>
      <c r="W717" s="80"/>
      <c r="X717" s="80"/>
      <c r="Y717" s="80"/>
      <c r="Z717" s="80"/>
    </row>
    <row r="718" spans="1:26" ht="12.75">
      <c r="A718" s="80"/>
      <c r="B718" s="80"/>
      <c r="C718" s="80"/>
      <c r="D718" s="80"/>
      <c r="E718" s="80"/>
      <c r="F718" s="80"/>
      <c r="G718" s="80"/>
      <c r="H718" s="80"/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  <c r="U718" s="80"/>
      <c r="V718" s="80"/>
      <c r="W718" s="80"/>
      <c r="X718" s="80"/>
      <c r="Y718" s="80"/>
      <c r="Z718" s="80"/>
    </row>
    <row r="719" spans="1:26" ht="12.75">
      <c r="A719" s="80"/>
      <c r="B719" s="80"/>
      <c r="C719" s="80"/>
      <c r="D719" s="80"/>
      <c r="E719" s="80"/>
      <c r="F719" s="80"/>
      <c r="G719" s="80"/>
      <c r="H719" s="80"/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  <c r="U719" s="80"/>
      <c r="V719" s="80"/>
      <c r="W719" s="80"/>
      <c r="X719" s="80"/>
      <c r="Y719" s="80"/>
      <c r="Z719" s="80"/>
    </row>
    <row r="720" spans="1:26" ht="12.75">
      <c r="A720" s="80"/>
      <c r="B720" s="80"/>
      <c r="C720" s="80"/>
      <c r="D720" s="80"/>
      <c r="E720" s="80"/>
      <c r="F720" s="80"/>
      <c r="G720" s="80"/>
      <c r="H720" s="80"/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  <c r="U720" s="80"/>
      <c r="V720" s="80"/>
      <c r="W720" s="80"/>
      <c r="X720" s="80"/>
      <c r="Y720" s="80"/>
      <c r="Z720" s="80"/>
    </row>
    <row r="721" spans="1:26" ht="12.75">
      <c r="A721" s="80"/>
      <c r="B721" s="80"/>
      <c r="C721" s="80"/>
      <c r="D721" s="80"/>
      <c r="E721" s="80"/>
      <c r="F721" s="80"/>
      <c r="G721" s="80"/>
      <c r="H721" s="80"/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  <c r="U721" s="80"/>
      <c r="V721" s="80"/>
      <c r="W721" s="80"/>
      <c r="X721" s="80"/>
      <c r="Y721" s="80"/>
      <c r="Z721" s="80"/>
    </row>
    <row r="722" spans="1:26" ht="12.75">
      <c r="A722" s="80"/>
      <c r="B722" s="80"/>
      <c r="C722" s="80"/>
      <c r="D722" s="80"/>
      <c r="E722" s="80"/>
      <c r="F722" s="80"/>
      <c r="G722" s="80"/>
      <c r="H722" s="80"/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  <c r="U722" s="80"/>
      <c r="V722" s="80"/>
      <c r="W722" s="80"/>
      <c r="X722" s="80"/>
      <c r="Y722" s="80"/>
      <c r="Z722" s="80"/>
    </row>
    <row r="723" spans="1:26" ht="12.75">
      <c r="A723" s="80"/>
      <c r="B723" s="80"/>
      <c r="C723" s="80"/>
      <c r="D723" s="80"/>
      <c r="E723" s="80"/>
      <c r="F723" s="80"/>
      <c r="G723" s="80"/>
      <c r="H723" s="80"/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  <c r="U723" s="80"/>
      <c r="V723" s="80"/>
      <c r="W723" s="80"/>
      <c r="X723" s="80"/>
      <c r="Y723" s="80"/>
      <c r="Z723" s="80"/>
    </row>
    <row r="724" spans="1:26" ht="12.75">
      <c r="A724" s="80"/>
      <c r="B724" s="80"/>
      <c r="C724" s="80"/>
      <c r="D724" s="80"/>
      <c r="E724" s="80"/>
      <c r="F724" s="80"/>
      <c r="G724" s="80"/>
      <c r="H724" s="80"/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  <c r="U724" s="80"/>
      <c r="V724" s="80"/>
      <c r="W724" s="80"/>
      <c r="X724" s="80"/>
      <c r="Y724" s="80"/>
      <c r="Z724" s="80"/>
    </row>
    <row r="725" spans="1:26" ht="12.75">
      <c r="A725" s="80"/>
      <c r="B725" s="80"/>
      <c r="C725" s="80"/>
      <c r="D725" s="80"/>
      <c r="E725" s="80"/>
      <c r="F725" s="80"/>
      <c r="G725" s="80"/>
      <c r="H725" s="80"/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  <c r="U725" s="80"/>
      <c r="V725" s="80"/>
      <c r="W725" s="80"/>
      <c r="X725" s="80"/>
      <c r="Y725" s="80"/>
      <c r="Z725" s="80"/>
    </row>
    <row r="726" spans="1:26" ht="12.75">
      <c r="A726" s="80"/>
      <c r="B726" s="80"/>
      <c r="C726" s="80"/>
      <c r="D726" s="80"/>
      <c r="E726" s="80"/>
      <c r="F726" s="80"/>
      <c r="G726" s="80"/>
      <c r="H726" s="80"/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  <c r="U726" s="80"/>
      <c r="V726" s="80"/>
      <c r="W726" s="80"/>
      <c r="X726" s="80"/>
      <c r="Y726" s="80"/>
      <c r="Z726" s="80"/>
    </row>
    <row r="727" spans="1:26" ht="12.75">
      <c r="A727" s="80"/>
      <c r="B727" s="80"/>
      <c r="C727" s="80"/>
      <c r="D727" s="80"/>
      <c r="E727" s="80"/>
      <c r="F727" s="80"/>
      <c r="G727" s="80"/>
      <c r="H727" s="80"/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  <c r="U727" s="80"/>
      <c r="V727" s="80"/>
      <c r="W727" s="80"/>
      <c r="X727" s="80"/>
      <c r="Y727" s="80"/>
      <c r="Z727" s="80"/>
    </row>
    <row r="728" spans="1:26" ht="12.75">
      <c r="A728" s="80"/>
      <c r="B728" s="80"/>
      <c r="C728" s="80"/>
      <c r="D728" s="80"/>
      <c r="E728" s="80"/>
      <c r="F728" s="80"/>
      <c r="G728" s="80"/>
      <c r="H728" s="80"/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  <c r="U728" s="80"/>
      <c r="V728" s="80"/>
      <c r="W728" s="80"/>
      <c r="X728" s="80"/>
      <c r="Y728" s="80"/>
      <c r="Z728" s="80"/>
    </row>
    <row r="729" spans="1:26" ht="12.75">
      <c r="A729" s="80"/>
      <c r="B729" s="80"/>
      <c r="C729" s="80"/>
      <c r="D729" s="80"/>
      <c r="E729" s="80"/>
      <c r="F729" s="80"/>
      <c r="G729" s="80"/>
      <c r="H729" s="80"/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  <c r="U729" s="80"/>
      <c r="V729" s="80"/>
      <c r="W729" s="80"/>
      <c r="X729" s="80"/>
      <c r="Y729" s="80"/>
      <c r="Z729" s="80"/>
    </row>
    <row r="730" spans="1:26" ht="12.75">
      <c r="A730" s="80"/>
      <c r="B730" s="80"/>
      <c r="C730" s="80"/>
      <c r="D730" s="80"/>
      <c r="E730" s="80"/>
      <c r="F730" s="80"/>
      <c r="G730" s="80"/>
      <c r="H730" s="80"/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  <c r="U730" s="80"/>
      <c r="V730" s="80"/>
      <c r="W730" s="80"/>
      <c r="X730" s="80"/>
      <c r="Y730" s="80"/>
      <c r="Z730" s="80"/>
    </row>
    <row r="731" spans="1:26" ht="12.75">
      <c r="A731" s="80"/>
      <c r="B731" s="80"/>
      <c r="C731" s="80"/>
      <c r="D731" s="80"/>
      <c r="E731" s="80"/>
      <c r="F731" s="80"/>
      <c r="G731" s="80"/>
      <c r="H731" s="80"/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  <c r="U731" s="80"/>
      <c r="V731" s="80"/>
      <c r="W731" s="80"/>
      <c r="X731" s="80"/>
      <c r="Y731" s="80"/>
      <c r="Z731" s="80"/>
    </row>
    <row r="732" spans="1:26" ht="12.75">
      <c r="A732" s="80"/>
      <c r="B732" s="80"/>
      <c r="C732" s="80"/>
      <c r="D732" s="80"/>
      <c r="E732" s="80"/>
      <c r="F732" s="80"/>
      <c r="G732" s="80"/>
      <c r="H732" s="80"/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  <c r="U732" s="80"/>
      <c r="V732" s="80"/>
      <c r="W732" s="80"/>
      <c r="X732" s="80"/>
      <c r="Y732" s="80"/>
      <c r="Z732" s="80"/>
    </row>
    <row r="733" spans="1:26" ht="12.75">
      <c r="A733" s="80"/>
      <c r="B733" s="80"/>
      <c r="C733" s="80"/>
      <c r="D733" s="80"/>
      <c r="E733" s="80"/>
      <c r="F733" s="80"/>
      <c r="G733" s="80"/>
      <c r="H733" s="80"/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  <c r="U733" s="80"/>
      <c r="V733" s="80"/>
      <c r="W733" s="80"/>
      <c r="X733" s="80"/>
      <c r="Y733" s="80"/>
      <c r="Z733" s="80"/>
    </row>
    <row r="734" spans="1:26" ht="12.75">
      <c r="A734" s="80"/>
      <c r="B734" s="80"/>
      <c r="C734" s="80"/>
      <c r="D734" s="80"/>
      <c r="E734" s="80"/>
      <c r="F734" s="80"/>
      <c r="G734" s="80"/>
      <c r="H734" s="80"/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  <c r="U734" s="80"/>
      <c r="V734" s="80"/>
      <c r="W734" s="80"/>
      <c r="X734" s="80"/>
      <c r="Y734" s="80"/>
      <c r="Z734" s="80"/>
    </row>
    <row r="735" spans="1:26" ht="12.75">
      <c r="A735" s="80"/>
      <c r="B735" s="80"/>
      <c r="C735" s="80"/>
      <c r="D735" s="80"/>
      <c r="E735" s="80"/>
      <c r="F735" s="80"/>
      <c r="G735" s="80"/>
      <c r="H735" s="80"/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  <c r="U735" s="80"/>
      <c r="V735" s="80"/>
      <c r="W735" s="80"/>
      <c r="X735" s="80"/>
      <c r="Y735" s="80"/>
      <c r="Z735" s="80"/>
    </row>
    <row r="736" spans="1:26" ht="12.75">
      <c r="A736" s="80"/>
      <c r="B736" s="80"/>
      <c r="C736" s="80"/>
      <c r="D736" s="80"/>
      <c r="E736" s="80"/>
      <c r="F736" s="80"/>
      <c r="G736" s="80"/>
      <c r="H736" s="80"/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  <c r="U736" s="80"/>
      <c r="V736" s="80"/>
      <c r="W736" s="80"/>
      <c r="X736" s="80"/>
      <c r="Y736" s="80"/>
      <c r="Z736" s="80"/>
    </row>
    <row r="737" spans="1:26" ht="12.75">
      <c r="A737" s="80"/>
      <c r="B737" s="80"/>
      <c r="C737" s="80"/>
      <c r="D737" s="80"/>
      <c r="E737" s="80"/>
      <c r="F737" s="80"/>
      <c r="G737" s="80"/>
      <c r="H737" s="80"/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  <c r="U737" s="80"/>
      <c r="V737" s="80"/>
      <c r="W737" s="80"/>
      <c r="X737" s="80"/>
      <c r="Y737" s="80"/>
      <c r="Z737" s="80"/>
    </row>
    <row r="738" spans="1:26" ht="12.75">
      <c r="A738" s="80"/>
      <c r="B738" s="80"/>
      <c r="C738" s="80"/>
      <c r="D738" s="80"/>
      <c r="E738" s="80"/>
      <c r="F738" s="80"/>
      <c r="G738" s="80"/>
      <c r="H738" s="80"/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  <c r="U738" s="80"/>
      <c r="V738" s="80"/>
      <c r="W738" s="80"/>
      <c r="X738" s="80"/>
      <c r="Y738" s="80"/>
      <c r="Z738" s="80"/>
    </row>
    <row r="739" spans="1:26" ht="12.75">
      <c r="A739" s="80"/>
      <c r="B739" s="80"/>
      <c r="C739" s="80"/>
      <c r="D739" s="80"/>
      <c r="E739" s="80"/>
      <c r="F739" s="80"/>
      <c r="G739" s="80"/>
      <c r="H739" s="80"/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  <c r="U739" s="80"/>
      <c r="V739" s="80"/>
      <c r="W739" s="80"/>
      <c r="X739" s="80"/>
      <c r="Y739" s="80"/>
      <c r="Z739" s="80"/>
    </row>
    <row r="740" spans="1:26" ht="12.75">
      <c r="A740" s="80"/>
      <c r="B740" s="80"/>
      <c r="C740" s="80"/>
      <c r="D740" s="80"/>
      <c r="E740" s="80"/>
      <c r="F740" s="80"/>
      <c r="G740" s="80"/>
      <c r="H740" s="80"/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  <c r="U740" s="80"/>
      <c r="V740" s="80"/>
      <c r="W740" s="80"/>
      <c r="X740" s="80"/>
      <c r="Y740" s="80"/>
      <c r="Z740" s="80"/>
    </row>
    <row r="741" spans="1:26" ht="12.75">
      <c r="A741" s="80"/>
      <c r="B741" s="80"/>
      <c r="C741" s="80"/>
      <c r="D741" s="80"/>
      <c r="E741" s="80"/>
      <c r="F741" s="80"/>
      <c r="G741" s="80"/>
      <c r="H741" s="80"/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  <c r="U741" s="80"/>
      <c r="V741" s="80"/>
      <c r="W741" s="80"/>
      <c r="X741" s="80"/>
      <c r="Y741" s="80"/>
      <c r="Z741" s="80"/>
    </row>
    <row r="742" spans="1:26" ht="12.75">
      <c r="A742" s="80"/>
      <c r="B742" s="80"/>
      <c r="C742" s="80"/>
      <c r="D742" s="80"/>
      <c r="E742" s="80"/>
      <c r="F742" s="80"/>
      <c r="G742" s="80"/>
      <c r="H742" s="80"/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  <c r="U742" s="80"/>
      <c r="V742" s="80"/>
      <c r="W742" s="80"/>
      <c r="X742" s="80"/>
      <c r="Y742" s="80"/>
      <c r="Z742" s="80"/>
    </row>
    <row r="743" spans="1:26" ht="12.75">
      <c r="A743" s="80"/>
      <c r="B743" s="80"/>
      <c r="C743" s="80"/>
      <c r="D743" s="80"/>
      <c r="E743" s="80"/>
      <c r="F743" s="80"/>
      <c r="G743" s="80"/>
      <c r="H743" s="80"/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  <c r="U743" s="80"/>
      <c r="V743" s="80"/>
      <c r="W743" s="80"/>
      <c r="X743" s="80"/>
      <c r="Y743" s="80"/>
      <c r="Z743" s="80"/>
    </row>
    <row r="744" spans="1:26" ht="12.75">
      <c r="A744" s="80"/>
      <c r="B744" s="80"/>
      <c r="C744" s="80"/>
      <c r="D744" s="80"/>
      <c r="E744" s="80"/>
      <c r="F744" s="80"/>
      <c r="G744" s="80"/>
      <c r="H744" s="80"/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  <c r="U744" s="80"/>
      <c r="V744" s="80"/>
      <c r="W744" s="80"/>
      <c r="X744" s="80"/>
      <c r="Y744" s="80"/>
      <c r="Z744" s="80"/>
    </row>
    <row r="745" spans="1:26" ht="12.75">
      <c r="A745" s="80"/>
      <c r="B745" s="80"/>
      <c r="C745" s="80"/>
      <c r="D745" s="80"/>
      <c r="E745" s="80"/>
      <c r="F745" s="80"/>
      <c r="G745" s="80"/>
      <c r="H745" s="80"/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  <c r="U745" s="80"/>
      <c r="V745" s="80"/>
      <c r="W745" s="80"/>
      <c r="X745" s="80"/>
      <c r="Y745" s="80"/>
      <c r="Z745" s="80"/>
    </row>
    <row r="746" spans="1:26" ht="12.75">
      <c r="A746" s="80"/>
      <c r="B746" s="80"/>
      <c r="C746" s="80"/>
      <c r="D746" s="80"/>
      <c r="E746" s="80"/>
      <c r="F746" s="80"/>
      <c r="G746" s="80"/>
      <c r="H746" s="80"/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  <c r="U746" s="80"/>
      <c r="V746" s="80"/>
      <c r="W746" s="80"/>
      <c r="X746" s="80"/>
      <c r="Y746" s="80"/>
      <c r="Z746" s="80"/>
    </row>
    <row r="747" spans="1:26" ht="12.75">
      <c r="A747" s="80"/>
      <c r="B747" s="80"/>
      <c r="C747" s="80"/>
      <c r="D747" s="80"/>
      <c r="E747" s="80"/>
      <c r="F747" s="80"/>
      <c r="G747" s="80"/>
      <c r="H747" s="80"/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  <c r="U747" s="80"/>
      <c r="V747" s="80"/>
      <c r="W747" s="80"/>
      <c r="X747" s="80"/>
      <c r="Y747" s="80"/>
      <c r="Z747" s="80"/>
    </row>
    <row r="748" spans="1:26" ht="12.75">
      <c r="A748" s="80"/>
      <c r="B748" s="80"/>
      <c r="C748" s="80"/>
      <c r="D748" s="80"/>
      <c r="E748" s="80"/>
      <c r="F748" s="80"/>
      <c r="G748" s="80"/>
      <c r="H748" s="80"/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  <c r="U748" s="80"/>
      <c r="V748" s="80"/>
      <c r="W748" s="80"/>
      <c r="X748" s="80"/>
      <c r="Y748" s="80"/>
      <c r="Z748" s="80"/>
    </row>
    <row r="749" spans="1:26" ht="12.75">
      <c r="A749" s="80"/>
      <c r="B749" s="80"/>
      <c r="C749" s="80"/>
      <c r="D749" s="80"/>
      <c r="E749" s="80"/>
      <c r="F749" s="80"/>
      <c r="G749" s="80"/>
      <c r="H749" s="80"/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  <c r="U749" s="80"/>
      <c r="V749" s="80"/>
      <c r="W749" s="80"/>
      <c r="X749" s="80"/>
      <c r="Y749" s="80"/>
      <c r="Z749" s="80"/>
    </row>
    <row r="750" spans="1:26" ht="12.75">
      <c r="A750" s="80"/>
      <c r="B750" s="80"/>
      <c r="C750" s="80"/>
      <c r="D750" s="80"/>
      <c r="E750" s="80"/>
      <c r="F750" s="80"/>
      <c r="G750" s="80"/>
      <c r="H750" s="80"/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  <c r="U750" s="80"/>
      <c r="V750" s="80"/>
      <c r="W750" s="80"/>
      <c r="X750" s="80"/>
      <c r="Y750" s="80"/>
      <c r="Z750" s="80"/>
    </row>
    <row r="751" spans="1:26" ht="12.75">
      <c r="A751" s="80"/>
      <c r="B751" s="80"/>
      <c r="C751" s="80"/>
      <c r="D751" s="80"/>
      <c r="E751" s="80"/>
      <c r="F751" s="80"/>
      <c r="G751" s="80"/>
      <c r="H751" s="80"/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  <c r="U751" s="80"/>
      <c r="V751" s="80"/>
      <c r="W751" s="80"/>
      <c r="X751" s="80"/>
      <c r="Y751" s="80"/>
      <c r="Z751" s="80"/>
    </row>
    <row r="752" spans="1:26" ht="12.75">
      <c r="A752" s="80"/>
      <c r="B752" s="80"/>
      <c r="C752" s="80"/>
      <c r="D752" s="80"/>
      <c r="E752" s="80"/>
      <c r="F752" s="80"/>
      <c r="G752" s="80"/>
      <c r="H752" s="80"/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  <c r="U752" s="80"/>
      <c r="V752" s="80"/>
      <c r="W752" s="80"/>
      <c r="X752" s="80"/>
      <c r="Y752" s="80"/>
      <c r="Z752" s="80"/>
    </row>
    <row r="753" spans="1:26" ht="12.75">
      <c r="A753" s="80"/>
      <c r="B753" s="80"/>
      <c r="C753" s="80"/>
      <c r="D753" s="80"/>
      <c r="E753" s="80"/>
      <c r="F753" s="80"/>
      <c r="G753" s="80"/>
      <c r="H753" s="80"/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  <c r="U753" s="80"/>
      <c r="V753" s="80"/>
      <c r="W753" s="80"/>
      <c r="X753" s="80"/>
      <c r="Y753" s="80"/>
      <c r="Z753" s="80"/>
    </row>
    <row r="754" spans="1:26" ht="12.75">
      <c r="A754" s="80"/>
      <c r="B754" s="80"/>
      <c r="C754" s="80"/>
      <c r="D754" s="80"/>
      <c r="E754" s="80"/>
      <c r="F754" s="80"/>
      <c r="G754" s="80"/>
      <c r="H754" s="80"/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  <c r="U754" s="80"/>
      <c r="V754" s="80"/>
      <c r="W754" s="80"/>
      <c r="X754" s="80"/>
      <c r="Y754" s="80"/>
      <c r="Z754" s="80"/>
    </row>
    <row r="755" spans="1:26" ht="12.75">
      <c r="A755" s="80"/>
      <c r="B755" s="80"/>
      <c r="C755" s="80"/>
      <c r="D755" s="80"/>
      <c r="E755" s="80"/>
      <c r="F755" s="80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  <c r="U755" s="80"/>
      <c r="V755" s="80"/>
      <c r="W755" s="80"/>
      <c r="X755" s="80"/>
      <c r="Y755" s="80"/>
      <c r="Z755" s="80"/>
    </row>
    <row r="756" spans="1:26" ht="12.75">
      <c r="A756" s="80"/>
      <c r="B756" s="80"/>
      <c r="C756" s="80"/>
      <c r="D756" s="80"/>
      <c r="E756" s="80"/>
      <c r="F756" s="80"/>
      <c r="G756" s="80"/>
      <c r="H756" s="80"/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  <c r="U756" s="80"/>
      <c r="V756" s="80"/>
      <c r="W756" s="80"/>
      <c r="X756" s="80"/>
      <c r="Y756" s="80"/>
      <c r="Z756" s="80"/>
    </row>
    <row r="757" spans="1:26" ht="12.75">
      <c r="A757" s="80"/>
      <c r="B757" s="80"/>
      <c r="C757" s="80"/>
      <c r="D757" s="80"/>
      <c r="E757" s="80"/>
      <c r="F757" s="80"/>
      <c r="G757" s="80"/>
      <c r="H757" s="80"/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  <c r="U757" s="80"/>
      <c r="V757" s="80"/>
      <c r="W757" s="80"/>
      <c r="X757" s="80"/>
      <c r="Y757" s="80"/>
      <c r="Z757" s="80"/>
    </row>
    <row r="758" spans="1:26" ht="12.75">
      <c r="A758" s="80"/>
      <c r="B758" s="80"/>
      <c r="C758" s="80"/>
      <c r="D758" s="80"/>
      <c r="E758" s="80"/>
      <c r="F758" s="80"/>
      <c r="G758" s="80"/>
      <c r="H758" s="80"/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  <c r="U758" s="80"/>
      <c r="V758" s="80"/>
      <c r="W758" s="80"/>
      <c r="X758" s="80"/>
      <c r="Y758" s="80"/>
      <c r="Z758" s="80"/>
    </row>
    <row r="759" spans="1:26" ht="12.75">
      <c r="A759" s="80"/>
      <c r="B759" s="80"/>
      <c r="C759" s="80"/>
      <c r="D759" s="80"/>
      <c r="E759" s="80"/>
      <c r="F759" s="80"/>
      <c r="G759" s="80"/>
      <c r="H759" s="80"/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  <c r="U759" s="80"/>
      <c r="V759" s="80"/>
      <c r="W759" s="80"/>
      <c r="X759" s="80"/>
      <c r="Y759" s="80"/>
      <c r="Z759" s="80"/>
    </row>
    <row r="760" spans="1:26" ht="12.75">
      <c r="A760" s="80"/>
      <c r="B760" s="80"/>
      <c r="C760" s="80"/>
      <c r="D760" s="80"/>
      <c r="E760" s="80"/>
      <c r="F760" s="80"/>
      <c r="G760" s="80"/>
      <c r="H760" s="80"/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  <c r="U760" s="80"/>
      <c r="V760" s="80"/>
      <c r="W760" s="80"/>
      <c r="X760" s="80"/>
      <c r="Y760" s="80"/>
      <c r="Z760" s="80"/>
    </row>
    <row r="761" spans="1:26" ht="12.75">
      <c r="A761" s="80"/>
      <c r="B761" s="80"/>
      <c r="C761" s="80"/>
      <c r="D761" s="80"/>
      <c r="E761" s="80"/>
      <c r="F761" s="80"/>
      <c r="G761" s="80"/>
      <c r="H761" s="80"/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  <c r="U761" s="80"/>
      <c r="V761" s="80"/>
      <c r="W761" s="80"/>
      <c r="X761" s="80"/>
      <c r="Y761" s="80"/>
      <c r="Z761" s="80"/>
    </row>
    <row r="762" spans="1:26" ht="12.75">
      <c r="A762" s="80"/>
      <c r="B762" s="80"/>
      <c r="C762" s="80"/>
      <c r="D762" s="80"/>
      <c r="E762" s="80"/>
      <c r="F762" s="80"/>
      <c r="G762" s="80"/>
      <c r="H762" s="80"/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  <c r="U762" s="80"/>
      <c r="V762" s="80"/>
      <c r="W762" s="80"/>
      <c r="X762" s="80"/>
      <c r="Y762" s="80"/>
      <c r="Z762" s="80"/>
    </row>
    <row r="763" spans="1:26" ht="12.75">
      <c r="A763" s="80"/>
      <c r="B763" s="80"/>
      <c r="C763" s="80"/>
      <c r="D763" s="80"/>
      <c r="E763" s="80"/>
      <c r="F763" s="80"/>
      <c r="G763" s="80"/>
      <c r="H763" s="80"/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  <c r="U763" s="80"/>
      <c r="V763" s="80"/>
      <c r="W763" s="80"/>
      <c r="X763" s="80"/>
      <c r="Y763" s="80"/>
      <c r="Z763" s="80"/>
    </row>
    <row r="764" spans="1:26" ht="12.75">
      <c r="A764" s="80"/>
      <c r="B764" s="80"/>
      <c r="C764" s="80"/>
      <c r="D764" s="80"/>
      <c r="E764" s="80"/>
      <c r="F764" s="80"/>
      <c r="G764" s="80"/>
      <c r="H764" s="80"/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  <c r="U764" s="80"/>
      <c r="V764" s="80"/>
      <c r="W764" s="80"/>
      <c r="X764" s="80"/>
      <c r="Y764" s="80"/>
      <c r="Z764" s="80"/>
    </row>
    <row r="765" spans="1:26" ht="12.75">
      <c r="A765" s="80"/>
      <c r="B765" s="80"/>
      <c r="C765" s="80"/>
      <c r="D765" s="80"/>
      <c r="E765" s="80"/>
      <c r="F765" s="80"/>
      <c r="G765" s="80"/>
      <c r="H765" s="80"/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80"/>
    </row>
    <row r="766" spans="1:26" ht="12.75">
      <c r="A766" s="80"/>
      <c r="B766" s="80"/>
      <c r="C766" s="80"/>
      <c r="D766" s="80"/>
      <c r="E766" s="80"/>
      <c r="F766" s="80"/>
      <c r="G766" s="80"/>
      <c r="H766" s="80"/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80"/>
    </row>
    <row r="767" spans="1:26" ht="12.75">
      <c r="A767" s="80"/>
      <c r="B767" s="80"/>
      <c r="C767" s="80"/>
      <c r="D767" s="80"/>
      <c r="E767" s="80"/>
      <c r="F767" s="80"/>
      <c r="G767" s="80"/>
      <c r="H767" s="80"/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80"/>
    </row>
    <row r="768" spans="1:26" ht="12.75">
      <c r="A768" s="80"/>
      <c r="B768" s="80"/>
      <c r="C768" s="80"/>
      <c r="D768" s="80"/>
      <c r="E768" s="80"/>
      <c r="F768" s="80"/>
      <c r="G768" s="80"/>
      <c r="H768" s="80"/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80"/>
    </row>
    <row r="769" spans="1:26" ht="12.75">
      <c r="A769" s="80"/>
      <c r="B769" s="80"/>
      <c r="C769" s="80"/>
      <c r="D769" s="80"/>
      <c r="E769" s="80"/>
      <c r="F769" s="80"/>
      <c r="G769" s="80"/>
      <c r="H769" s="80"/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80"/>
    </row>
    <row r="770" spans="1:26" ht="12.75">
      <c r="A770" s="80"/>
      <c r="B770" s="80"/>
      <c r="C770" s="80"/>
      <c r="D770" s="80"/>
      <c r="E770" s="80"/>
      <c r="F770" s="80"/>
      <c r="G770" s="80"/>
      <c r="H770" s="80"/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  <c r="U770" s="80"/>
      <c r="V770" s="80"/>
      <c r="W770" s="80"/>
      <c r="X770" s="80"/>
      <c r="Y770" s="80"/>
      <c r="Z770" s="80"/>
    </row>
    <row r="771" spans="1:26" ht="12.75">
      <c r="A771" s="80"/>
      <c r="B771" s="80"/>
      <c r="C771" s="80"/>
      <c r="D771" s="80"/>
      <c r="E771" s="80"/>
      <c r="F771" s="80"/>
      <c r="G771" s="80"/>
      <c r="H771" s="80"/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  <c r="U771" s="80"/>
      <c r="V771" s="80"/>
      <c r="W771" s="80"/>
      <c r="X771" s="80"/>
      <c r="Y771" s="80"/>
      <c r="Z771" s="80"/>
    </row>
    <row r="772" spans="1:26" ht="12.75">
      <c r="A772" s="80"/>
      <c r="B772" s="80"/>
      <c r="C772" s="80"/>
      <c r="D772" s="80"/>
      <c r="E772" s="80"/>
      <c r="F772" s="80"/>
      <c r="G772" s="80"/>
      <c r="H772" s="80"/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  <c r="U772" s="80"/>
      <c r="V772" s="80"/>
      <c r="W772" s="80"/>
      <c r="X772" s="80"/>
      <c r="Y772" s="80"/>
      <c r="Z772" s="80"/>
    </row>
    <row r="773" spans="1:26" ht="12.75">
      <c r="A773" s="80"/>
      <c r="B773" s="80"/>
      <c r="C773" s="80"/>
      <c r="D773" s="80"/>
      <c r="E773" s="80"/>
      <c r="F773" s="80"/>
      <c r="G773" s="80"/>
      <c r="H773" s="80"/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  <c r="U773" s="80"/>
      <c r="V773" s="80"/>
      <c r="W773" s="80"/>
      <c r="X773" s="80"/>
      <c r="Y773" s="80"/>
      <c r="Z773" s="80"/>
    </row>
    <row r="774" spans="1:26" ht="12.75">
      <c r="A774" s="80"/>
      <c r="B774" s="80"/>
      <c r="C774" s="80"/>
      <c r="D774" s="80"/>
      <c r="E774" s="80"/>
      <c r="F774" s="80"/>
      <c r="G774" s="80"/>
      <c r="H774" s="80"/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  <c r="U774" s="80"/>
      <c r="V774" s="80"/>
      <c r="W774" s="80"/>
      <c r="X774" s="80"/>
      <c r="Y774" s="80"/>
      <c r="Z774" s="80"/>
    </row>
    <row r="775" spans="1:26" ht="12.75">
      <c r="A775" s="80"/>
      <c r="B775" s="80"/>
      <c r="C775" s="80"/>
      <c r="D775" s="80"/>
      <c r="E775" s="80"/>
      <c r="F775" s="80"/>
      <c r="G775" s="80"/>
      <c r="H775" s="80"/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  <c r="U775" s="80"/>
      <c r="V775" s="80"/>
      <c r="W775" s="80"/>
      <c r="X775" s="80"/>
      <c r="Y775" s="80"/>
      <c r="Z775" s="80"/>
    </row>
    <row r="776" spans="1:26" ht="12.75">
      <c r="A776" s="80"/>
      <c r="B776" s="80"/>
      <c r="C776" s="80"/>
      <c r="D776" s="80"/>
      <c r="E776" s="80"/>
      <c r="F776" s="80"/>
      <c r="G776" s="80"/>
      <c r="H776" s="80"/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  <c r="U776" s="80"/>
      <c r="V776" s="80"/>
      <c r="W776" s="80"/>
      <c r="X776" s="80"/>
      <c r="Y776" s="80"/>
      <c r="Z776" s="80"/>
    </row>
    <row r="777" spans="1:26" ht="12.75">
      <c r="A777" s="80"/>
      <c r="B777" s="80"/>
      <c r="C777" s="80"/>
      <c r="D777" s="80"/>
      <c r="E777" s="80"/>
      <c r="F777" s="80"/>
      <c r="G777" s="80"/>
      <c r="H777" s="80"/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  <c r="U777" s="80"/>
      <c r="V777" s="80"/>
      <c r="W777" s="80"/>
      <c r="X777" s="80"/>
      <c r="Y777" s="80"/>
      <c r="Z777" s="80"/>
    </row>
    <row r="778" spans="1:26" ht="12.75">
      <c r="A778" s="80"/>
      <c r="B778" s="80"/>
      <c r="C778" s="80"/>
      <c r="D778" s="80"/>
      <c r="E778" s="80"/>
      <c r="F778" s="80"/>
      <c r="G778" s="80"/>
      <c r="H778" s="80"/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  <c r="U778" s="80"/>
      <c r="V778" s="80"/>
      <c r="W778" s="80"/>
      <c r="X778" s="80"/>
      <c r="Y778" s="80"/>
      <c r="Z778" s="80"/>
    </row>
    <row r="779" spans="1:26" ht="12.75">
      <c r="A779" s="80"/>
      <c r="B779" s="80"/>
      <c r="C779" s="80"/>
      <c r="D779" s="80"/>
      <c r="E779" s="80"/>
      <c r="F779" s="80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  <c r="U779" s="80"/>
      <c r="V779" s="80"/>
      <c r="W779" s="80"/>
      <c r="X779" s="80"/>
      <c r="Y779" s="80"/>
      <c r="Z779" s="80"/>
    </row>
    <row r="780" spans="1:26" ht="12.75">
      <c r="A780" s="80"/>
      <c r="B780" s="80"/>
      <c r="C780" s="80"/>
      <c r="D780" s="80"/>
      <c r="E780" s="80"/>
      <c r="F780" s="80"/>
      <c r="G780" s="80"/>
      <c r="H780" s="80"/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  <c r="U780" s="80"/>
      <c r="V780" s="80"/>
      <c r="W780" s="80"/>
      <c r="X780" s="80"/>
      <c r="Y780" s="80"/>
      <c r="Z780" s="80"/>
    </row>
    <row r="781" spans="1:26" ht="12.75">
      <c r="A781" s="80"/>
      <c r="B781" s="80"/>
      <c r="C781" s="80"/>
      <c r="D781" s="80"/>
      <c r="E781" s="80"/>
      <c r="F781" s="80"/>
      <c r="G781" s="80"/>
      <c r="H781" s="80"/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  <c r="U781" s="80"/>
      <c r="V781" s="80"/>
      <c r="W781" s="80"/>
      <c r="X781" s="80"/>
      <c r="Y781" s="80"/>
      <c r="Z781" s="80"/>
    </row>
    <row r="782" spans="1:26" ht="12.75">
      <c r="A782" s="80"/>
      <c r="B782" s="80"/>
      <c r="C782" s="80"/>
      <c r="D782" s="80"/>
      <c r="E782" s="80"/>
      <c r="F782" s="80"/>
      <c r="G782" s="80"/>
      <c r="H782" s="80"/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  <c r="U782" s="80"/>
      <c r="V782" s="80"/>
      <c r="W782" s="80"/>
      <c r="X782" s="80"/>
      <c r="Y782" s="80"/>
      <c r="Z782" s="80"/>
    </row>
    <row r="783" spans="1:26" ht="12.75">
      <c r="A783" s="80"/>
      <c r="B783" s="80"/>
      <c r="C783" s="80"/>
      <c r="D783" s="80"/>
      <c r="E783" s="80"/>
      <c r="F783" s="80"/>
      <c r="G783" s="80"/>
      <c r="H783" s="80"/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  <c r="U783" s="80"/>
      <c r="V783" s="80"/>
      <c r="W783" s="80"/>
      <c r="X783" s="80"/>
      <c r="Y783" s="80"/>
      <c r="Z783" s="80"/>
    </row>
    <row r="784" spans="1:26" ht="12.75">
      <c r="A784" s="80"/>
      <c r="B784" s="80"/>
      <c r="C784" s="80"/>
      <c r="D784" s="80"/>
      <c r="E784" s="80"/>
      <c r="F784" s="80"/>
      <c r="G784" s="80"/>
      <c r="H784" s="80"/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  <c r="U784" s="80"/>
      <c r="V784" s="80"/>
      <c r="W784" s="80"/>
      <c r="X784" s="80"/>
      <c r="Y784" s="80"/>
      <c r="Z784" s="80"/>
    </row>
    <row r="785" spans="1:26" ht="12.75">
      <c r="A785" s="80"/>
      <c r="B785" s="80"/>
      <c r="C785" s="80"/>
      <c r="D785" s="80"/>
      <c r="E785" s="80"/>
      <c r="F785" s="80"/>
      <c r="G785" s="80"/>
      <c r="H785" s="80"/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  <c r="U785" s="80"/>
      <c r="V785" s="80"/>
      <c r="W785" s="80"/>
      <c r="X785" s="80"/>
      <c r="Y785" s="80"/>
      <c r="Z785" s="80"/>
    </row>
    <row r="786" spans="1:26" ht="12.75">
      <c r="A786" s="80"/>
      <c r="B786" s="80"/>
      <c r="C786" s="80"/>
      <c r="D786" s="80"/>
      <c r="E786" s="80"/>
      <c r="F786" s="80"/>
      <c r="G786" s="80"/>
      <c r="H786" s="80"/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  <c r="U786" s="80"/>
      <c r="V786" s="80"/>
      <c r="W786" s="80"/>
      <c r="X786" s="80"/>
      <c r="Y786" s="80"/>
      <c r="Z786" s="80"/>
    </row>
    <row r="787" spans="1:26" ht="12.75">
      <c r="A787" s="80"/>
      <c r="B787" s="80"/>
      <c r="C787" s="80"/>
      <c r="D787" s="80"/>
      <c r="E787" s="80"/>
      <c r="F787" s="80"/>
      <c r="G787" s="80"/>
      <c r="H787" s="80"/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  <c r="U787" s="80"/>
      <c r="V787" s="80"/>
      <c r="W787" s="80"/>
      <c r="X787" s="80"/>
      <c r="Y787" s="80"/>
      <c r="Z787" s="80"/>
    </row>
    <row r="788" spans="1:26" ht="12.75">
      <c r="A788" s="80"/>
      <c r="B788" s="80"/>
      <c r="C788" s="80"/>
      <c r="D788" s="80"/>
      <c r="E788" s="80"/>
      <c r="F788" s="80"/>
      <c r="G788" s="80"/>
      <c r="H788" s="80"/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  <c r="U788" s="80"/>
      <c r="V788" s="80"/>
      <c r="W788" s="80"/>
      <c r="X788" s="80"/>
      <c r="Y788" s="80"/>
      <c r="Z788" s="80"/>
    </row>
    <row r="789" spans="1:26" ht="12.75">
      <c r="A789" s="80"/>
      <c r="B789" s="80"/>
      <c r="C789" s="80"/>
      <c r="D789" s="80"/>
      <c r="E789" s="80"/>
      <c r="F789" s="80"/>
      <c r="G789" s="80"/>
      <c r="H789" s="80"/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  <c r="U789" s="80"/>
      <c r="V789" s="80"/>
      <c r="W789" s="80"/>
      <c r="X789" s="80"/>
      <c r="Y789" s="80"/>
      <c r="Z789" s="80"/>
    </row>
    <row r="790" spans="1:26" ht="12.75">
      <c r="A790" s="80"/>
      <c r="B790" s="80"/>
      <c r="C790" s="80"/>
      <c r="D790" s="80"/>
      <c r="E790" s="80"/>
      <c r="F790" s="80"/>
      <c r="G790" s="80"/>
      <c r="H790" s="80"/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  <c r="U790" s="80"/>
      <c r="V790" s="80"/>
      <c r="W790" s="80"/>
      <c r="X790" s="80"/>
      <c r="Y790" s="80"/>
      <c r="Z790" s="80"/>
    </row>
    <row r="791" spans="1:26" ht="12.75">
      <c r="A791" s="80"/>
      <c r="B791" s="80"/>
      <c r="C791" s="80"/>
      <c r="D791" s="80"/>
      <c r="E791" s="80"/>
      <c r="F791" s="80"/>
      <c r="G791" s="80"/>
      <c r="H791" s="80"/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  <c r="U791" s="80"/>
      <c r="V791" s="80"/>
      <c r="W791" s="80"/>
      <c r="X791" s="80"/>
      <c r="Y791" s="80"/>
      <c r="Z791" s="80"/>
    </row>
    <row r="792" spans="1:26" ht="12.75">
      <c r="A792" s="80"/>
      <c r="B792" s="80"/>
      <c r="C792" s="80"/>
      <c r="D792" s="80"/>
      <c r="E792" s="80"/>
      <c r="F792" s="80"/>
      <c r="G792" s="80"/>
      <c r="H792" s="80"/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  <c r="U792" s="80"/>
      <c r="V792" s="80"/>
      <c r="W792" s="80"/>
      <c r="X792" s="80"/>
      <c r="Y792" s="80"/>
      <c r="Z792" s="80"/>
    </row>
    <row r="793" spans="1:26" ht="12.75">
      <c r="A793" s="80"/>
      <c r="B793" s="80"/>
      <c r="C793" s="80"/>
      <c r="D793" s="80"/>
      <c r="E793" s="80"/>
      <c r="F793" s="80"/>
      <c r="G793" s="80"/>
      <c r="H793" s="80"/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  <c r="U793" s="80"/>
      <c r="V793" s="80"/>
      <c r="W793" s="80"/>
      <c r="X793" s="80"/>
      <c r="Y793" s="80"/>
      <c r="Z793" s="80"/>
    </row>
    <row r="794" spans="1:26" ht="12.75">
      <c r="A794" s="80"/>
      <c r="B794" s="80"/>
      <c r="C794" s="80"/>
      <c r="D794" s="80"/>
      <c r="E794" s="80"/>
      <c r="F794" s="80"/>
      <c r="G794" s="80"/>
      <c r="H794" s="80"/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  <c r="U794" s="80"/>
      <c r="V794" s="80"/>
      <c r="W794" s="80"/>
      <c r="X794" s="80"/>
      <c r="Y794" s="80"/>
      <c r="Z794" s="80"/>
    </row>
    <row r="795" spans="1:26" ht="12.75">
      <c r="A795" s="80"/>
      <c r="B795" s="80"/>
      <c r="C795" s="80"/>
      <c r="D795" s="80"/>
      <c r="E795" s="80"/>
      <c r="F795" s="80"/>
      <c r="G795" s="80"/>
      <c r="H795" s="80"/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  <c r="U795" s="80"/>
      <c r="V795" s="80"/>
      <c r="W795" s="80"/>
      <c r="X795" s="80"/>
      <c r="Y795" s="80"/>
      <c r="Z795" s="80"/>
    </row>
    <row r="796" spans="1:26" ht="12.75">
      <c r="A796" s="80"/>
      <c r="B796" s="80"/>
      <c r="C796" s="80"/>
      <c r="D796" s="80"/>
      <c r="E796" s="80"/>
      <c r="F796" s="80"/>
      <c r="G796" s="80"/>
      <c r="H796" s="80"/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  <c r="U796" s="80"/>
      <c r="V796" s="80"/>
      <c r="W796" s="80"/>
      <c r="X796" s="80"/>
      <c r="Y796" s="80"/>
      <c r="Z796" s="80"/>
    </row>
    <row r="797" spans="1:26" ht="12.75">
      <c r="A797" s="80"/>
      <c r="B797" s="80"/>
      <c r="C797" s="80"/>
      <c r="D797" s="80"/>
      <c r="E797" s="80"/>
      <c r="F797" s="80"/>
      <c r="G797" s="80"/>
      <c r="H797" s="80"/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  <c r="U797" s="80"/>
      <c r="V797" s="80"/>
      <c r="W797" s="80"/>
      <c r="X797" s="80"/>
      <c r="Y797" s="80"/>
      <c r="Z797" s="80"/>
    </row>
    <row r="798" spans="1:26" ht="12.75">
      <c r="A798" s="80"/>
      <c r="B798" s="80"/>
      <c r="C798" s="80"/>
      <c r="D798" s="80"/>
      <c r="E798" s="80"/>
      <c r="F798" s="80"/>
      <c r="G798" s="80"/>
      <c r="H798" s="80"/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  <c r="U798" s="80"/>
      <c r="V798" s="80"/>
      <c r="W798" s="80"/>
      <c r="X798" s="80"/>
      <c r="Y798" s="80"/>
      <c r="Z798" s="80"/>
    </row>
    <row r="799" spans="1:26" ht="12.75">
      <c r="A799" s="80"/>
      <c r="B799" s="80"/>
      <c r="C799" s="80"/>
      <c r="D799" s="80"/>
      <c r="E799" s="80"/>
      <c r="F799" s="80"/>
      <c r="G799" s="80"/>
      <c r="H799" s="80"/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  <c r="U799" s="80"/>
      <c r="V799" s="80"/>
      <c r="W799" s="80"/>
      <c r="X799" s="80"/>
      <c r="Y799" s="80"/>
      <c r="Z799" s="80"/>
    </row>
    <row r="800" spans="1:26" ht="12.75">
      <c r="A800" s="80"/>
      <c r="B800" s="80"/>
      <c r="C800" s="80"/>
      <c r="D800" s="80"/>
      <c r="E800" s="80"/>
      <c r="F800" s="80"/>
      <c r="G800" s="80"/>
      <c r="H800" s="80"/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  <c r="U800" s="80"/>
      <c r="V800" s="80"/>
      <c r="W800" s="80"/>
      <c r="X800" s="80"/>
      <c r="Y800" s="80"/>
      <c r="Z800" s="80"/>
    </row>
    <row r="801" spans="1:26" ht="12.75">
      <c r="A801" s="80"/>
      <c r="B801" s="80"/>
      <c r="C801" s="80"/>
      <c r="D801" s="80"/>
      <c r="E801" s="80"/>
      <c r="F801" s="80"/>
      <c r="G801" s="80"/>
      <c r="H801" s="80"/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  <c r="U801" s="80"/>
      <c r="V801" s="80"/>
      <c r="W801" s="80"/>
      <c r="X801" s="80"/>
      <c r="Y801" s="80"/>
      <c r="Z801" s="80"/>
    </row>
    <row r="802" spans="1:26" ht="12.75">
      <c r="A802" s="80"/>
      <c r="B802" s="80"/>
      <c r="C802" s="80"/>
      <c r="D802" s="80"/>
      <c r="E802" s="80"/>
      <c r="F802" s="80"/>
      <c r="G802" s="80"/>
      <c r="H802" s="80"/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  <c r="U802" s="80"/>
      <c r="V802" s="80"/>
      <c r="W802" s="80"/>
      <c r="X802" s="80"/>
      <c r="Y802" s="80"/>
      <c r="Z802" s="80"/>
    </row>
    <row r="803" spans="1:26" ht="12.75">
      <c r="A803" s="80"/>
      <c r="B803" s="80"/>
      <c r="C803" s="80"/>
      <c r="D803" s="80"/>
      <c r="E803" s="80"/>
      <c r="F803" s="80"/>
      <c r="G803" s="80"/>
      <c r="H803" s="80"/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  <c r="U803" s="80"/>
      <c r="V803" s="80"/>
      <c r="W803" s="80"/>
      <c r="X803" s="80"/>
      <c r="Y803" s="80"/>
      <c r="Z803" s="80"/>
    </row>
    <row r="804" spans="1:26" ht="12.75">
      <c r="A804" s="80"/>
      <c r="B804" s="80"/>
      <c r="C804" s="80"/>
      <c r="D804" s="80"/>
      <c r="E804" s="80"/>
      <c r="F804" s="80"/>
      <c r="G804" s="80"/>
      <c r="H804" s="80"/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  <c r="U804" s="80"/>
      <c r="V804" s="80"/>
      <c r="W804" s="80"/>
      <c r="X804" s="80"/>
      <c r="Y804" s="80"/>
      <c r="Z804" s="80"/>
    </row>
    <row r="805" spans="1:26" ht="12.75">
      <c r="A805" s="80"/>
      <c r="B805" s="80"/>
      <c r="C805" s="80"/>
      <c r="D805" s="80"/>
      <c r="E805" s="80"/>
      <c r="F805" s="80"/>
      <c r="G805" s="80"/>
      <c r="H805" s="80"/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  <c r="U805" s="80"/>
      <c r="V805" s="80"/>
      <c r="W805" s="80"/>
      <c r="X805" s="80"/>
      <c r="Y805" s="80"/>
      <c r="Z805" s="80"/>
    </row>
    <row r="806" spans="1:26" ht="12.75">
      <c r="A806" s="80"/>
      <c r="B806" s="80"/>
      <c r="C806" s="80"/>
      <c r="D806" s="80"/>
      <c r="E806" s="80"/>
      <c r="F806" s="80"/>
      <c r="G806" s="80"/>
      <c r="H806" s="80"/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  <c r="U806" s="80"/>
      <c r="V806" s="80"/>
      <c r="W806" s="80"/>
      <c r="X806" s="80"/>
      <c r="Y806" s="80"/>
      <c r="Z806" s="80"/>
    </row>
    <row r="807" spans="1:26" ht="12.75">
      <c r="A807" s="80"/>
      <c r="B807" s="80"/>
      <c r="C807" s="80"/>
      <c r="D807" s="80"/>
      <c r="E807" s="80"/>
      <c r="F807" s="80"/>
      <c r="G807" s="80"/>
      <c r="H807" s="80"/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  <c r="U807" s="80"/>
      <c r="V807" s="80"/>
      <c r="W807" s="80"/>
      <c r="X807" s="80"/>
      <c r="Y807" s="80"/>
      <c r="Z807" s="80"/>
    </row>
    <row r="808" spans="1:26" ht="12.75">
      <c r="A808" s="80"/>
      <c r="B808" s="80"/>
      <c r="C808" s="80"/>
      <c r="D808" s="80"/>
      <c r="E808" s="80"/>
      <c r="F808" s="80"/>
      <c r="G808" s="80"/>
      <c r="H808" s="80"/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  <c r="U808" s="80"/>
      <c r="V808" s="80"/>
      <c r="W808" s="80"/>
      <c r="X808" s="80"/>
      <c r="Y808" s="80"/>
      <c r="Z808" s="80"/>
    </row>
    <row r="809" spans="1:26" ht="12.75">
      <c r="A809" s="80"/>
      <c r="B809" s="80"/>
      <c r="C809" s="80"/>
      <c r="D809" s="80"/>
      <c r="E809" s="80"/>
      <c r="F809" s="80"/>
      <c r="G809" s="80"/>
      <c r="H809" s="80"/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  <c r="U809" s="80"/>
      <c r="V809" s="80"/>
      <c r="W809" s="80"/>
      <c r="X809" s="80"/>
      <c r="Y809" s="80"/>
      <c r="Z809" s="80"/>
    </row>
    <row r="810" spans="1:26" ht="12.75">
      <c r="A810" s="80"/>
      <c r="B810" s="80"/>
      <c r="C810" s="80"/>
      <c r="D810" s="80"/>
      <c r="E810" s="80"/>
      <c r="F810" s="80"/>
      <c r="G810" s="80"/>
      <c r="H810" s="80"/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  <c r="U810" s="80"/>
      <c r="V810" s="80"/>
      <c r="W810" s="80"/>
      <c r="X810" s="80"/>
      <c r="Y810" s="80"/>
      <c r="Z810" s="80"/>
    </row>
    <row r="811" spans="1:26" ht="12.75">
      <c r="A811" s="80"/>
      <c r="B811" s="80"/>
      <c r="C811" s="80"/>
      <c r="D811" s="80"/>
      <c r="E811" s="80"/>
      <c r="F811" s="80"/>
      <c r="G811" s="80"/>
      <c r="H811" s="80"/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  <c r="U811" s="80"/>
      <c r="V811" s="80"/>
      <c r="W811" s="80"/>
      <c r="X811" s="80"/>
      <c r="Y811" s="80"/>
      <c r="Z811" s="80"/>
    </row>
    <row r="812" spans="1:26" ht="12.75">
      <c r="A812" s="80"/>
      <c r="B812" s="80"/>
      <c r="C812" s="80"/>
      <c r="D812" s="80"/>
      <c r="E812" s="80"/>
      <c r="F812" s="80"/>
      <c r="G812" s="80"/>
      <c r="H812" s="80"/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  <c r="U812" s="80"/>
      <c r="V812" s="80"/>
      <c r="W812" s="80"/>
      <c r="X812" s="80"/>
      <c r="Y812" s="80"/>
      <c r="Z812" s="80"/>
    </row>
    <row r="813" spans="1:26" ht="12.75">
      <c r="A813" s="80"/>
      <c r="B813" s="80"/>
      <c r="C813" s="80"/>
      <c r="D813" s="80"/>
      <c r="E813" s="80"/>
      <c r="F813" s="80"/>
      <c r="G813" s="80"/>
      <c r="H813" s="80"/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  <c r="U813" s="80"/>
      <c r="V813" s="80"/>
      <c r="W813" s="80"/>
      <c r="X813" s="80"/>
      <c r="Y813" s="80"/>
      <c r="Z813" s="80"/>
    </row>
    <row r="814" spans="1:26" ht="12.75">
      <c r="A814" s="80"/>
      <c r="B814" s="80"/>
      <c r="C814" s="80"/>
      <c r="D814" s="80"/>
      <c r="E814" s="80"/>
      <c r="F814" s="80"/>
      <c r="G814" s="80"/>
      <c r="H814" s="80"/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  <c r="U814" s="80"/>
      <c r="V814" s="80"/>
      <c r="W814" s="80"/>
      <c r="X814" s="80"/>
      <c r="Y814" s="80"/>
      <c r="Z814" s="80"/>
    </row>
    <row r="815" spans="1:26" ht="12.75">
      <c r="A815" s="80"/>
      <c r="B815" s="80"/>
      <c r="C815" s="80"/>
      <c r="D815" s="80"/>
      <c r="E815" s="80"/>
      <c r="F815" s="80"/>
      <c r="G815" s="80"/>
      <c r="H815" s="80"/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  <c r="U815" s="80"/>
      <c r="V815" s="80"/>
      <c r="W815" s="80"/>
      <c r="X815" s="80"/>
      <c r="Y815" s="80"/>
      <c r="Z815" s="80"/>
    </row>
    <row r="816" spans="1:26" ht="12.75">
      <c r="A816" s="80"/>
      <c r="B816" s="80"/>
      <c r="C816" s="80"/>
      <c r="D816" s="80"/>
      <c r="E816" s="80"/>
      <c r="F816" s="80"/>
      <c r="G816" s="80"/>
      <c r="H816" s="80"/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  <c r="U816" s="80"/>
      <c r="V816" s="80"/>
      <c r="W816" s="80"/>
      <c r="X816" s="80"/>
      <c r="Y816" s="80"/>
      <c r="Z816" s="80"/>
    </row>
    <row r="817" spans="1:26" ht="12.75">
      <c r="A817" s="80"/>
      <c r="B817" s="80"/>
      <c r="C817" s="80"/>
      <c r="D817" s="80"/>
      <c r="E817" s="80"/>
      <c r="F817" s="80"/>
      <c r="G817" s="80"/>
      <c r="H817" s="80"/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  <c r="U817" s="80"/>
      <c r="V817" s="80"/>
      <c r="W817" s="80"/>
      <c r="X817" s="80"/>
      <c r="Y817" s="80"/>
      <c r="Z817" s="80"/>
    </row>
    <row r="818" spans="1:26" ht="12.75">
      <c r="A818" s="80"/>
      <c r="B818" s="80"/>
      <c r="C818" s="80"/>
      <c r="D818" s="80"/>
      <c r="E818" s="80"/>
      <c r="F818" s="80"/>
      <c r="G818" s="80"/>
      <c r="H818" s="80"/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  <c r="U818" s="80"/>
      <c r="V818" s="80"/>
      <c r="W818" s="80"/>
      <c r="X818" s="80"/>
      <c r="Y818" s="80"/>
      <c r="Z818" s="80"/>
    </row>
    <row r="819" spans="1:26" ht="12.75">
      <c r="A819" s="80"/>
      <c r="B819" s="80"/>
      <c r="C819" s="80"/>
      <c r="D819" s="80"/>
      <c r="E819" s="80"/>
      <c r="F819" s="80"/>
      <c r="G819" s="80"/>
      <c r="H819" s="80"/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  <c r="U819" s="80"/>
      <c r="V819" s="80"/>
      <c r="W819" s="80"/>
      <c r="X819" s="80"/>
      <c r="Y819" s="80"/>
      <c r="Z819" s="80"/>
    </row>
    <row r="820" spans="1:26" ht="12.75">
      <c r="A820" s="80"/>
      <c r="B820" s="80"/>
      <c r="C820" s="80"/>
      <c r="D820" s="80"/>
      <c r="E820" s="80"/>
      <c r="F820" s="80"/>
      <c r="G820" s="80"/>
      <c r="H820" s="80"/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  <c r="U820" s="80"/>
      <c r="V820" s="80"/>
      <c r="W820" s="80"/>
      <c r="X820" s="80"/>
      <c r="Y820" s="80"/>
      <c r="Z820" s="80"/>
    </row>
    <row r="821" spans="1:26" ht="12.75">
      <c r="A821" s="80"/>
      <c r="B821" s="80"/>
      <c r="C821" s="80"/>
      <c r="D821" s="80"/>
      <c r="E821" s="80"/>
      <c r="F821" s="80"/>
      <c r="G821" s="80"/>
      <c r="H821" s="80"/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  <c r="U821" s="80"/>
      <c r="V821" s="80"/>
      <c r="W821" s="80"/>
      <c r="X821" s="80"/>
      <c r="Y821" s="80"/>
      <c r="Z821" s="80"/>
    </row>
    <row r="822" spans="1:26" ht="12.75">
      <c r="A822" s="80"/>
      <c r="B822" s="80"/>
      <c r="C822" s="80"/>
      <c r="D822" s="80"/>
      <c r="E822" s="80"/>
      <c r="F822" s="80"/>
      <c r="G822" s="80"/>
      <c r="H822" s="80"/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  <c r="U822" s="80"/>
      <c r="V822" s="80"/>
      <c r="W822" s="80"/>
      <c r="X822" s="80"/>
      <c r="Y822" s="80"/>
      <c r="Z822" s="80"/>
    </row>
    <row r="823" spans="1:26" ht="12.75">
      <c r="A823" s="80"/>
      <c r="B823" s="80"/>
      <c r="C823" s="80"/>
      <c r="D823" s="80"/>
      <c r="E823" s="80"/>
      <c r="F823" s="80"/>
      <c r="G823" s="80"/>
      <c r="H823" s="80"/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  <c r="U823" s="80"/>
      <c r="V823" s="80"/>
      <c r="W823" s="80"/>
      <c r="X823" s="80"/>
      <c r="Y823" s="80"/>
      <c r="Z823" s="80"/>
    </row>
    <row r="824" spans="1:26" ht="12.75">
      <c r="A824" s="80"/>
      <c r="B824" s="80"/>
      <c r="C824" s="80"/>
      <c r="D824" s="80"/>
      <c r="E824" s="80"/>
      <c r="F824" s="80"/>
      <c r="G824" s="80"/>
      <c r="H824" s="80"/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  <c r="U824" s="80"/>
      <c r="V824" s="80"/>
      <c r="W824" s="80"/>
      <c r="X824" s="80"/>
      <c r="Y824" s="80"/>
      <c r="Z824" s="80"/>
    </row>
    <row r="825" spans="1:26" ht="12.75">
      <c r="A825" s="80"/>
      <c r="B825" s="80"/>
      <c r="C825" s="80"/>
      <c r="D825" s="80"/>
      <c r="E825" s="80"/>
      <c r="F825" s="80"/>
      <c r="G825" s="80"/>
      <c r="H825" s="80"/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  <c r="U825" s="80"/>
      <c r="V825" s="80"/>
      <c r="W825" s="80"/>
      <c r="X825" s="80"/>
      <c r="Y825" s="80"/>
      <c r="Z825" s="80"/>
    </row>
    <row r="826" spans="1:26" ht="12.75">
      <c r="A826" s="80"/>
      <c r="B826" s="80"/>
      <c r="C826" s="80"/>
      <c r="D826" s="80"/>
      <c r="E826" s="80"/>
      <c r="F826" s="80"/>
      <c r="G826" s="80"/>
      <c r="H826" s="80"/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  <c r="U826" s="80"/>
      <c r="V826" s="80"/>
      <c r="W826" s="80"/>
      <c r="X826" s="80"/>
      <c r="Y826" s="80"/>
      <c r="Z826" s="80"/>
    </row>
    <row r="827" spans="1:26" ht="12.75">
      <c r="A827" s="80"/>
      <c r="B827" s="80"/>
      <c r="C827" s="80"/>
      <c r="D827" s="80"/>
      <c r="E827" s="80"/>
      <c r="F827" s="80"/>
      <c r="G827" s="80"/>
      <c r="H827" s="80"/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  <c r="U827" s="80"/>
      <c r="V827" s="80"/>
      <c r="W827" s="80"/>
      <c r="X827" s="80"/>
      <c r="Y827" s="80"/>
      <c r="Z827" s="80"/>
    </row>
    <row r="828" spans="1:26" ht="12.75">
      <c r="A828" s="80"/>
      <c r="B828" s="80"/>
      <c r="C828" s="80"/>
      <c r="D828" s="80"/>
      <c r="E828" s="80"/>
      <c r="F828" s="80"/>
      <c r="G828" s="80"/>
      <c r="H828" s="80"/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  <c r="U828" s="80"/>
      <c r="V828" s="80"/>
      <c r="W828" s="80"/>
      <c r="X828" s="80"/>
      <c r="Y828" s="80"/>
      <c r="Z828" s="80"/>
    </row>
    <row r="829" spans="1:26" ht="12.75">
      <c r="A829" s="80"/>
      <c r="B829" s="80"/>
      <c r="C829" s="80"/>
      <c r="D829" s="80"/>
      <c r="E829" s="80"/>
      <c r="F829" s="80"/>
      <c r="G829" s="80"/>
      <c r="H829" s="80"/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  <c r="U829" s="80"/>
      <c r="V829" s="80"/>
      <c r="W829" s="80"/>
      <c r="X829" s="80"/>
      <c r="Y829" s="80"/>
      <c r="Z829" s="80"/>
    </row>
    <row r="830" spans="1:26" ht="12.75">
      <c r="A830" s="80"/>
      <c r="B830" s="80"/>
      <c r="C830" s="80"/>
      <c r="D830" s="80"/>
      <c r="E830" s="80"/>
      <c r="F830" s="80"/>
      <c r="G830" s="80"/>
      <c r="H830" s="80"/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  <c r="U830" s="80"/>
      <c r="V830" s="80"/>
      <c r="W830" s="80"/>
      <c r="X830" s="80"/>
      <c r="Y830" s="80"/>
      <c r="Z830" s="80"/>
    </row>
    <row r="831" spans="1:26" ht="12.75">
      <c r="A831" s="80"/>
      <c r="B831" s="80"/>
      <c r="C831" s="80"/>
      <c r="D831" s="80"/>
      <c r="E831" s="80"/>
      <c r="F831" s="80"/>
      <c r="G831" s="80"/>
      <c r="H831" s="80"/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80"/>
    </row>
    <row r="832" spans="1:26" ht="12.75">
      <c r="A832" s="80"/>
      <c r="B832" s="80"/>
      <c r="C832" s="80"/>
      <c r="D832" s="80"/>
      <c r="E832" s="80"/>
      <c r="F832" s="80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80"/>
    </row>
    <row r="833" spans="1:26" ht="12.75">
      <c r="A833" s="80"/>
      <c r="B833" s="80"/>
      <c r="C833" s="80"/>
      <c r="D833" s="80"/>
      <c r="E833" s="80"/>
      <c r="F833" s="80"/>
      <c r="G833" s="80"/>
      <c r="H833" s="80"/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  <c r="U833" s="80"/>
      <c r="V833" s="80"/>
      <c r="W833" s="80"/>
      <c r="X833" s="80"/>
      <c r="Y833" s="80"/>
      <c r="Z833" s="80"/>
    </row>
    <row r="834" spans="1:26" ht="12.75">
      <c r="A834" s="80"/>
      <c r="B834" s="80"/>
      <c r="C834" s="80"/>
      <c r="D834" s="80"/>
      <c r="E834" s="80"/>
      <c r="F834" s="80"/>
      <c r="G834" s="80"/>
      <c r="H834" s="80"/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  <c r="U834" s="80"/>
      <c r="V834" s="80"/>
      <c r="W834" s="80"/>
      <c r="X834" s="80"/>
      <c r="Y834" s="80"/>
      <c r="Z834" s="80"/>
    </row>
    <row r="835" spans="1:26" ht="12.75">
      <c r="A835" s="80"/>
      <c r="B835" s="80"/>
      <c r="C835" s="80"/>
      <c r="D835" s="80"/>
      <c r="E835" s="80"/>
      <c r="F835" s="80"/>
      <c r="G835" s="80"/>
      <c r="H835" s="80"/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  <c r="U835" s="80"/>
      <c r="V835" s="80"/>
      <c r="W835" s="80"/>
      <c r="X835" s="80"/>
      <c r="Y835" s="80"/>
      <c r="Z835" s="80"/>
    </row>
    <row r="836" spans="1:26" ht="12.75">
      <c r="A836" s="80"/>
      <c r="B836" s="80"/>
      <c r="C836" s="80"/>
      <c r="D836" s="80"/>
      <c r="E836" s="80"/>
      <c r="F836" s="80"/>
      <c r="G836" s="80"/>
      <c r="H836" s="80"/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  <c r="U836" s="80"/>
      <c r="V836" s="80"/>
      <c r="W836" s="80"/>
      <c r="X836" s="80"/>
      <c r="Y836" s="80"/>
      <c r="Z836" s="80"/>
    </row>
    <row r="837" spans="1:26" ht="12.75">
      <c r="A837" s="80"/>
      <c r="B837" s="80"/>
      <c r="C837" s="80"/>
      <c r="D837" s="80"/>
      <c r="E837" s="80"/>
      <c r="F837" s="80"/>
      <c r="G837" s="80"/>
      <c r="H837" s="80"/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  <c r="U837" s="80"/>
      <c r="V837" s="80"/>
      <c r="W837" s="80"/>
      <c r="X837" s="80"/>
      <c r="Y837" s="80"/>
      <c r="Z837" s="80"/>
    </row>
    <row r="838" spans="1:26" ht="12.75">
      <c r="A838" s="80"/>
      <c r="B838" s="80"/>
      <c r="C838" s="80"/>
      <c r="D838" s="80"/>
      <c r="E838" s="80"/>
      <c r="F838" s="80"/>
      <c r="G838" s="80"/>
      <c r="H838" s="80"/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  <c r="U838" s="80"/>
      <c r="V838" s="80"/>
      <c r="W838" s="80"/>
      <c r="X838" s="80"/>
      <c r="Y838" s="80"/>
      <c r="Z838" s="80"/>
    </row>
    <row r="839" spans="1:26" ht="12.75">
      <c r="A839" s="80"/>
      <c r="B839" s="80"/>
      <c r="C839" s="80"/>
      <c r="D839" s="80"/>
      <c r="E839" s="80"/>
      <c r="F839" s="80"/>
      <c r="G839" s="80"/>
      <c r="H839" s="80"/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  <c r="U839" s="80"/>
      <c r="V839" s="80"/>
      <c r="W839" s="80"/>
      <c r="X839" s="80"/>
      <c r="Y839" s="80"/>
      <c r="Z839" s="80"/>
    </row>
    <row r="840" spans="1:26" ht="12.75">
      <c r="A840" s="80"/>
      <c r="B840" s="80"/>
      <c r="C840" s="80"/>
      <c r="D840" s="80"/>
      <c r="E840" s="80"/>
      <c r="F840" s="80"/>
      <c r="G840" s="80"/>
      <c r="H840" s="80"/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  <c r="U840" s="80"/>
      <c r="V840" s="80"/>
      <c r="W840" s="80"/>
      <c r="X840" s="80"/>
      <c r="Y840" s="80"/>
      <c r="Z840" s="80"/>
    </row>
    <row r="841" spans="1:26" ht="12.75">
      <c r="A841" s="80"/>
      <c r="B841" s="80"/>
      <c r="C841" s="80"/>
      <c r="D841" s="80"/>
      <c r="E841" s="80"/>
      <c r="F841" s="80"/>
      <c r="G841" s="80"/>
      <c r="H841" s="80"/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  <c r="U841" s="80"/>
      <c r="V841" s="80"/>
      <c r="W841" s="80"/>
      <c r="X841" s="80"/>
      <c r="Y841" s="80"/>
      <c r="Z841" s="80"/>
    </row>
    <row r="842" spans="1:26" ht="12.75">
      <c r="A842" s="80"/>
      <c r="B842" s="80"/>
      <c r="C842" s="80"/>
      <c r="D842" s="80"/>
      <c r="E842" s="80"/>
      <c r="F842" s="80"/>
      <c r="G842" s="80"/>
      <c r="H842" s="80"/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  <c r="U842" s="80"/>
      <c r="V842" s="80"/>
      <c r="W842" s="80"/>
      <c r="X842" s="80"/>
      <c r="Y842" s="80"/>
      <c r="Z842" s="80"/>
    </row>
    <row r="843" spans="1:26" ht="12.75">
      <c r="A843" s="80"/>
      <c r="B843" s="80"/>
      <c r="C843" s="80"/>
      <c r="D843" s="80"/>
      <c r="E843" s="80"/>
      <c r="F843" s="80"/>
      <c r="G843" s="80"/>
      <c r="H843" s="80"/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  <c r="U843" s="80"/>
      <c r="V843" s="80"/>
      <c r="W843" s="80"/>
      <c r="X843" s="80"/>
      <c r="Y843" s="80"/>
      <c r="Z843" s="80"/>
    </row>
    <row r="844" spans="1:26" ht="12.75">
      <c r="A844" s="80"/>
      <c r="B844" s="80"/>
      <c r="C844" s="80"/>
      <c r="D844" s="80"/>
      <c r="E844" s="80"/>
      <c r="F844" s="80"/>
      <c r="G844" s="80"/>
      <c r="H844" s="80"/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  <c r="U844" s="80"/>
      <c r="V844" s="80"/>
      <c r="W844" s="80"/>
      <c r="X844" s="80"/>
      <c r="Y844" s="80"/>
      <c r="Z844" s="80"/>
    </row>
    <row r="845" spans="1:26" ht="12.75">
      <c r="A845" s="80"/>
      <c r="B845" s="80"/>
      <c r="C845" s="80"/>
      <c r="D845" s="80"/>
      <c r="E845" s="80"/>
      <c r="F845" s="80"/>
      <c r="G845" s="80"/>
      <c r="H845" s="80"/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  <c r="U845" s="80"/>
      <c r="V845" s="80"/>
      <c r="W845" s="80"/>
      <c r="X845" s="80"/>
      <c r="Y845" s="80"/>
      <c r="Z845" s="80"/>
    </row>
    <row r="846" spans="1:26" ht="12.75">
      <c r="A846" s="80"/>
      <c r="B846" s="80"/>
      <c r="C846" s="80"/>
      <c r="D846" s="80"/>
      <c r="E846" s="80"/>
      <c r="F846" s="80"/>
      <c r="G846" s="80"/>
      <c r="H846" s="80"/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  <c r="U846" s="80"/>
      <c r="V846" s="80"/>
      <c r="W846" s="80"/>
      <c r="X846" s="80"/>
      <c r="Y846" s="80"/>
      <c r="Z846" s="80"/>
    </row>
    <row r="847" spans="1:26" ht="12.75">
      <c r="A847" s="80"/>
      <c r="B847" s="80"/>
      <c r="C847" s="80"/>
      <c r="D847" s="80"/>
      <c r="E847" s="80"/>
      <c r="F847" s="80"/>
      <c r="G847" s="80"/>
      <c r="H847" s="80"/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  <c r="U847" s="80"/>
      <c r="V847" s="80"/>
      <c r="W847" s="80"/>
      <c r="X847" s="80"/>
      <c r="Y847" s="80"/>
      <c r="Z847" s="80"/>
    </row>
    <row r="848" spans="1:26" ht="12.75">
      <c r="A848" s="80"/>
      <c r="B848" s="80"/>
      <c r="C848" s="80"/>
      <c r="D848" s="80"/>
      <c r="E848" s="80"/>
      <c r="F848" s="80"/>
      <c r="G848" s="80"/>
      <c r="H848" s="80"/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  <c r="U848" s="80"/>
      <c r="V848" s="80"/>
      <c r="W848" s="80"/>
      <c r="X848" s="80"/>
      <c r="Y848" s="80"/>
      <c r="Z848" s="80"/>
    </row>
    <row r="849" spans="1:26" ht="12.75">
      <c r="A849" s="80"/>
      <c r="B849" s="80"/>
      <c r="C849" s="80"/>
      <c r="D849" s="80"/>
      <c r="E849" s="80"/>
      <c r="F849" s="80"/>
      <c r="G849" s="80"/>
      <c r="H849" s="80"/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  <c r="U849" s="80"/>
      <c r="V849" s="80"/>
      <c r="W849" s="80"/>
      <c r="X849" s="80"/>
      <c r="Y849" s="80"/>
      <c r="Z849" s="80"/>
    </row>
    <row r="850" spans="1:26" ht="12.75">
      <c r="A850" s="80"/>
      <c r="B850" s="80"/>
      <c r="C850" s="80"/>
      <c r="D850" s="80"/>
      <c r="E850" s="80"/>
      <c r="F850" s="80"/>
      <c r="G850" s="80"/>
      <c r="H850" s="80"/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  <c r="U850" s="80"/>
      <c r="V850" s="80"/>
      <c r="W850" s="80"/>
      <c r="X850" s="80"/>
      <c r="Y850" s="80"/>
      <c r="Z850" s="80"/>
    </row>
    <row r="851" spans="1:26" ht="12.75">
      <c r="A851" s="80"/>
      <c r="B851" s="80"/>
      <c r="C851" s="80"/>
      <c r="D851" s="80"/>
      <c r="E851" s="80"/>
      <c r="F851" s="80"/>
      <c r="G851" s="80"/>
      <c r="H851" s="80"/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  <c r="U851" s="80"/>
      <c r="V851" s="80"/>
      <c r="W851" s="80"/>
      <c r="X851" s="80"/>
      <c r="Y851" s="80"/>
      <c r="Z851" s="80"/>
    </row>
    <row r="852" spans="1:26" ht="12.75">
      <c r="A852" s="80"/>
      <c r="B852" s="80"/>
      <c r="C852" s="80"/>
      <c r="D852" s="80"/>
      <c r="E852" s="80"/>
      <c r="F852" s="80"/>
      <c r="G852" s="80"/>
      <c r="H852" s="80"/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  <c r="U852" s="80"/>
      <c r="V852" s="80"/>
      <c r="W852" s="80"/>
      <c r="X852" s="80"/>
      <c r="Y852" s="80"/>
      <c r="Z852" s="80"/>
    </row>
    <row r="853" spans="1:26" ht="12.75">
      <c r="A853" s="80"/>
      <c r="B853" s="80"/>
      <c r="C853" s="80"/>
      <c r="D853" s="80"/>
      <c r="E853" s="80"/>
      <c r="F853" s="80"/>
      <c r="G853" s="80"/>
      <c r="H853" s="80"/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  <c r="U853" s="80"/>
      <c r="V853" s="80"/>
      <c r="W853" s="80"/>
      <c r="X853" s="80"/>
      <c r="Y853" s="80"/>
      <c r="Z853" s="80"/>
    </row>
    <row r="854" spans="1:26" ht="12.75">
      <c r="A854" s="80"/>
      <c r="B854" s="80"/>
      <c r="C854" s="80"/>
      <c r="D854" s="80"/>
      <c r="E854" s="80"/>
      <c r="F854" s="80"/>
      <c r="G854" s="80"/>
      <c r="H854" s="80"/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  <c r="U854" s="80"/>
      <c r="V854" s="80"/>
      <c r="W854" s="80"/>
      <c r="X854" s="80"/>
      <c r="Y854" s="80"/>
      <c r="Z854" s="80"/>
    </row>
    <row r="855" spans="1:26" ht="12.75">
      <c r="A855" s="80"/>
      <c r="B855" s="80"/>
      <c r="C855" s="80"/>
      <c r="D855" s="80"/>
      <c r="E855" s="80"/>
      <c r="F855" s="80"/>
      <c r="G855" s="80"/>
      <c r="H855" s="80"/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  <c r="U855" s="80"/>
      <c r="V855" s="80"/>
      <c r="W855" s="80"/>
      <c r="X855" s="80"/>
      <c r="Y855" s="80"/>
      <c r="Z855" s="80"/>
    </row>
    <row r="856" spans="1:26" ht="12.75">
      <c r="A856" s="80"/>
      <c r="B856" s="80"/>
      <c r="C856" s="80"/>
      <c r="D856" s="80"/>
      <c r="E856" s="80"/>
      <c r="F856" s="80"/>
      <c r="G856" s="80"/>
      <c r="H856" s="80"/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  <c r="U856" s="80"/>
      <c r="V856" s="80"/>
      <c r="W856" s="80"/>
      <c r="X856" s="80"/>
      <c r="Y856" s="80"/>
      <c r="Z856" s="80"/>
    </row>
    <row r="857" spans="1:26" ht="12.75">
      <c r="A857" s="80"/>
      <c r="B857" s="80"/>
      <c r="C857" s="80"/>
      <c r="D857" s="80"/>
      <c r="E857" s="80"/>
      <c r="F857" s="80"/>
      <c r="G857" s="80"/>
      <c r="H857" s="80"/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  <c r="U857" s="80"/>
      <c r="V857" s="80"/>
      <c r="W857" s="80"/>
      <c r="X857" s="80"/>
      <c r="Y857" s="80"/>
      <c r="Z857" s="80"/>
    </row>
    <row r="858" spans="1:26" ht="12.75">
      <c r="A858" s="80"/>
      <c r="B858" s="80"/>
      <c r="C858" s="80"/>
      <c r="D858" s="80"/>
      <c r="E858" s="80"/>
      <c r="F858" s="80"/>
      <c r="G858" s="80"/>
      <c r="H858" s="80"/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  <c r="U858" s="80"/>
      <c r="V858" s="80"/>
      <c r="W858" s="80"/>
      <c r="X858" s="80"/>
      <c r="Y858" s="80"/>
      <c r="Z858" s="80"/>
    </row>
    <row r="859" spans="1:26" ht="12.75">
      <c r="A859" s="80"/>
      <c r="B859" s="80"/>
      <c r="C859" s="80"/>
      <c r="D859" s="80"/>
      <c r="E859" s="80"/>
      <c r="F859" s="80"/>
      <c r="G859" s="80"/>
      <c r="H859" s="80"/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  <c r="U859" s="80"/>
      <c r="V859" s="80"/>
      <c r="W859" s="80"/>
      <c r="X859" s="80"/>
      <c r="Y859" s="80"/>
      <c r="Z859" s="80"/>
    </row>
    <row r="860" spans="1:26" ht="12.75">
      <c r="A860" s="80"/>
      <c r="B860" s="80"/>
      <c r="C860" s="80"/>
      <c r="D860" s="80"/>
      <c r="E860" s="80"/>
      <c r="F860" s="80"/>
      <c r="G860" s="80"/>
      <c r="H860" s="80"/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  <c r="U860" s="80"/>
      <c r="V860" s="80"/>
      <c r="W860" s="80"/>
      <c r="X860" s="80"/>
      <c r="Y860" s="80"/>
      <c r="Z860" s="80"/>
    </row>
    <row r="861" spans="1:26" ht="12.75">
      <c r="A861" s="80"/>
      <c r="B861" s="80"/>
      <c r="C861" s="80"/>
      <c r="D861" s="80"/>
      <c r="E861" s="80"/>
      <c r="F861" s="80"/>
      <c r="G861" s="80"/>
      <c r="H861" s="80"/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  <c r="U861" s="80"/>
      <c r="V861" s="80"/>
      <c r="W861" s="80"/>
      <c r="X861" s="80"/>
      <c r="Y861" s="80"/>
      <c r="Z861" s="80"/>
    </row>
    <row r="862" spans="1:26" ht="12.75">
      <c r="A862" s="80"/>
      <c r="B862" s="80"/>
      <c r="C862" s="80"/>
      <c r="D862" s="80"/>
      <c r="E862" s="80"/>
      <c r="F862" s="80"/>
      <c r="G862" s="80"/>
      <c r="H862" s="80"/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  <c r="U862" s="80"/>
      <c r="V862" s="80"/>
      <c r="W862" s="80"/>
      <c r="X862" s="80"/>
      <c r="Y862" s="80"/>
      <c r="Z862" s="80"/>
    </row>
    <row r="863" spans="1:26" ht="12.75">
      <c r="A863" s="80"/>
      <c r="B863" s="80"/>
      <c r="C863" s="80"/>
      <c r="D863" s="80"/>
      <c r="E863" s="80"/>
      <c r="F863" s="80"/>
      <c r="G863" s="80"/>
      <c r="H863" s="80"/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  <c r="U863" s="80"/>
      <c r="V863" s="80"/>
      <c r="W863" s="80"/>
      <c r="X863" s="80"/>
      <c r="Y863" s="80"/>
      <c r="Z863" s="80"/>
    </row>
    <row r="864" spans="1:26" ht="12.75">
      <c r="A864" s="80"/>
      <c r="B864" s="80"/>
      <c r="C864" s="80"/>
      <c r="D864" s="80"/>
      <c r="E864" s="80"/>
      <c r="F864" s="80"/>
      <c r="G864" s="80"/>
      <c r="H864" s="80"/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  <c r="U864" s="80"/>
      <c r="V864" s="80"/>
      <c r="W864" s="80"/>
      <c r="X864" s="80"/>
      <c r="Y864" s="80"/>
      <c r="Z864" s="80"/>
    </row>
    <row r="865" spans="1:26" ht="12.75">
      <c r="A865" s="80"/>
      <c r="B865" s="80"/>
      <c r="C865" s="80"/>
      <c r="D865" s="80"/>
      <c r="E865" s="80"/>
      <c r="F865" s="80"/>
      <c r="G865" s="80"/>
      <c r="H865" s="80"/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  <c r="U865" s="80"/>
      <c r="V865" s="80"/>
      <c r="W865" s="80"/>
      <c r="X865" s="80"/>
      <c r="Y865" s="80"/>
      <c r="Z865" s="80"/>
    </row>
    <row r="866" spans="1:26" ht="12.75">
      <c r="A866" s="80"/>
      <c r="B866" s="80"/>
      <c r="C866" s="80"/>
      <c r="D866" s="80"/>
      <c r="E866" s="80"/>
      <c r="F866" s="80"/>
      <c r="G866" s="80"/>
      <c r="H866" s="80"/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  <c r="U866" s="80"/>
      <c r="V866" s="80"/>
      <c r="W866" s="80"/>
      <c r="X866" s="80"/>
      <c r="Y866" s="80"/>
      <c r="Z866" s="80"/>
    </row>
    <row r="867" spans="1:26" ht="12.75">
      <c r="A867" s="80"/>
      <c r="B867" s="80"/>
      <c r="C867" s="80"/>
      <c r="D867" s="80"/>
      <c r="E867" s="80"/>
      <c r="F867" s="80"/>
      <c r="G867" s="80"/>
      <c r="H867" s="80"/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  <c r="U867" s="80"/>
      <c r="V867" s="80"/>
      <c r="W867" s="80"/>
      <c r="X867" s="80"/>
      <c r="Y867" s="80"/>
      <c r="Z867" s="80"/>
    </row>
    <row r="868" spans="1:26" ht="12.75">
      <c r="A868" s="80"/>
      <c r="B868" s="80"/>
      <c r="C868" s="80"/>
      <c r="D868" s="80"/>
      <c r="E868" s="80"/>
      <c r="F868" s="80"/>
      <c r="G868" s="80"/>
      <c r="H868" s="80"/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  <c r="U868" s="80"/>
      <c r="V868" s="80"/>
      <c r="W868" s="80"/>
      <c r="X868" s="80"/>
      <c r="Y868" s="80"/>
      <c r="Z868" s="80"/>
    </row>
    <row r="869" spans="1:26" ht="12.75">
      <c r="A869" s="80"/>
      <c r="B869" s="80"/>
      <c r="C869" s="80"/>
      <c r="D869" s="80"/>
      <c r="E869" s="80"/>
      <c r="F869" s="80"/>
      <c r="G869" s="80"/>
      <c r="H869" s="80"/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  <c r="U869" s="80"/>
      <c r="V869" s="80"/>
      <c r="W869" s="80"/>
      <c r="X869" s="80"/>
      <c r="Y869" s="80"/>
      <c r="Z869" s="80"/>
    </row>
    <row r="870" spans="1:26" ht="12.75">
      <c r="A870" s="80"/>
      <c r="B870" s="80"/>
      <c r="C870" s="80"/>
      <c r="D870" s="80"/>
      <c r="E870" s="80"/>
      <c r="F870" s="80"/>
      <c r="G870" s="80"/>
      <c r="H870" s="80"/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  <c r="U870" s="80"/>
      <c r="V870" s="80"/>
      <c r="W870" s="80"/>
      <c r="X870" s="80"/>
      <c r="Y870" s="80"/>
      <c r="Z870" s="80"/>
    </row>
    <row r="871" spans="1:26" ht="12.75">
      <c r="A871" s="80"/>
      <c r="B871" s="80"/>
      <c r="C871" s="80"/>
      <c r="D871" s="80"/>
      <c r="E871" s="80"/>
      <c r="F871" s="80"/>
      <c r="G871" s="80"/>
      <c r="H871" s="80"/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  <c r="U871" s="80"/>
      <c r="V871" s="80"/>
      <c r="W871" s="80"/>
      <c r="X871" s="80"/>
      <c r="Y871" s="80"/>
      <c r="Z871" s="80"/>
    </row>
    <row r="872" spans="1:26" ht="12.75">
      <c r="A872" s="80"/>
      <c r="B872" s="80"/>
      <c r="C872" s="80"/>
      <c r="D872" s="80"/>
      <c r="E872" s="80"/>
      <c r="F872" s="80"/>
      <c r="G872" s="80"/>
      <c r="H872" s="80"/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  <c r="U872" s="80"/>
      <c r="V872" s="80"/>
      <c r="W872" s="80"/>
      <c r="X872" s="80"/>
      <c r="Y872" s="80"/>
      <c r="Z872" s="80"/>
    </row>
    <row r="873" spans="1:26" ht="12.75">
      <c r="A873" s="80"/>
      <c r="B873" s="80"/>
      <c r="C873" s="80"/>
      <c r="D873" s="80"/>
      <c r="E873" s="80"/>
      <c r="F873" s="80"/>
      <c r="G873" s="80"/>
      <c r="H873" s="80"/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  <c r="U873" s="80"/>
      <c r="V873" s="80"/>
      <c r="W873" s="80"/>
      <c r="X873" s="80"/>
      <c r="Y873" s="80"/>
      <c r="Z873" s="80"/>
    </row>
    <row r="874" spans="1:26" ht="12.75">
      <c r="A874" s="80"/>
      <c r="B874" s="80"/>
      <c r="C874" s="80"/>
      <c r="D874" s="80"/>
      <c r="E874" s="80"/>
      <c r="F874" s="80"/>
      <c r="G874" s="80"/>
      <c r="H874" s="80"/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  <c r="U874" s="80"/>
      <c r="V874" s="80"/>
      <c r="W874" s="80"/>
      <c r="X874" s="80"/>
      <c r="Y874" s="80"/>
      <c r="Z874" s="80"/>
    </row>
    <row r="875" spans="1:26" ht="12.75">
      <c r="A875" s="80"/>
      <c r="B875" s="80"/>
      <c r="C875" s="80"/>
      <c r="D875" s="80"/>
      <c r="E875" s="80"/>
      <c r="F875" s="80"/>
      <c r="G875" s="80"/>
      <c r="H875" s="80"/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  <c r="U875" s="80"/>
      <c r="V875" s="80"/>
      <c r="W875" s="80"/>
      <c r="X875" s="80"/>
      <c r="Y875" s="80"/>
      <c r="Z875" s="80"/>
    </row>
    <row r="876" spans="1:26" ht="12.75">
      <c r="A876" s="80"/>
      <c r="B876" s="80"/>
      <c r="C876" s="80"/>
      <c r="D876" s="80"/>
      <c r="E876" s="80"/>
      <c r="F876" s="80"/>
      <c r="G876" s="80"/>
      <c r="H876" s="80"/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  <c r="U876" s="80"/>
      <c r="V876" s="80"/>
      <c r="W876" s="80"/>
      <c r="X876" s="80"/>
      <c r="Y876" s="80"/>
      <c r="Z876" s="80"/>
    </row>
    <row r="877" spans="1:26" ht="12.75">
      <c r="A877" s="80"/>
      <c r="B877" s="80"/>
      <c r="C877" s="80"/>
      <c r="D877" s="80"/>
      <c r="E877" s="80"/>
      <c r="F877" s="80"/>
      <c r="G877" s="80"/>
      <c r="H877" s="80"/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  <c r="U877" s="80"/>
      <c r="V877" s="80"/>
      <c r="W877" s="80"/>
      <c r="X877" s="80"/>
      <c r="Y877" s="80"/>
      <c r="Z877" s="80"/>
    </row>
    <row r="878" spans="1:26" ht="12.75">
      <c r="A878" s="80"/>
      <c r="B878" s="80"/>
      <c r="C878" s="80"/>
      <c r="D878" s="80"/>
      <c r="E878" s="80"/>
      <c r="F878" s="80"/>
      <c r="G878" s="80"/>
      <c r="H878" s="80"/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  <c r="U878" s="80"/>
      <c r="V878" s="80"/>
      <c r="W878" s="80"/>
      <c r="X878" s="80"/>
      <c r="Y878" s="80"/>
      <c r="Z878" s="80"/>
    </row>
    <row r="879" spans="1:26" ht="12.75">
      <c r="A879" s="80"/>
      <c r="B879" s="80"/>
      <c r="C879" s="80"/>
      <c r="D879" s="80"/>
      <c r="E879" s="80"/>
      <c r="F879" s="80"/>
      <c r="G879" s="80"/>
      <c r="H879" s="80"/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  <c r="U879" s="80"/>
      <c r="V879" s="80"/>
      <c r="W879" s="80"/>
      <c r="X879" s="80"/>
      <c r="Y879" s="80"/>
      <c r="Z879" s="80"/>
    </row>
    <row r="880" spans="1:26" ht="12.75">
      <c r="A880" s="80"/>
      <c r="B880" s="80"/>
      <c r="C880" s="80"/>
      <c r="D880" s="80"/>
      <c r="E880" s="80"/>
      <c r="F880" s="80"/>
      <c r="G880" s="80"/>
      <c r="H880" s="80"/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  <c r="U880" s="80"/>
      <c r="V880" s="80"/>
      <c r="W880" s="80"/>
      <c r="X880" s="80"/>
      <c r="Y880" s="80"/>
      <c r="Z880" s="80"/>
    </row>
    <row r="881" spans="1:26" ht="12.75">
      <c r="A881" s="80"/>
      <c r="B881" s="80"/>
      <c r="C881" s="80"/>
      <c r="D881" s="80"/>
      <c r="E881" s="80"/>
      <c r="F881" s="80"/>
      <c r="G881" s="80"/>
      <c r="H881" s="80"/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  <c r="U881" s="80"/>
      <c r="V881" s="80"/>
      <c r="W881" s="80"/>
      <c r="X881" s="80"/>
      <c r="Y881" s="80"/>
      <c r="Z881" s="80"/>
    </row>
    <row r="882" spans="1:26" ht="12.75">
      <c r="A882" s="80"/>
      <c r="B882" s="80"/>
      <c r="C882" s="80"/>
      <c r="D882" s="80"/>
      <c r="E882" s="80"/>
      <c r="F882" s="80"/>
      <c r="G882" s="80"/>
      <c r="H882" s="80"/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  <c r="U882" s="80"/>
      <c r="V882" s="80"/>
      <c r="W882" s="80"/>
      <c r="X882" s="80"/>
      <c r="Y882" s="80"/>
      <c r="Z882" s="80"/>
    </row>
    <row r="883" spans="1:26" ht="12.75">
      <c r="A883" s="80"/>
      <c r="B883" s="80"/>
      <c r="C883" s="80"/>
      <c r="D883" s="80"/>
      <c r="E883" s="80"/>
      <c r="F883" s="80"/>
      <c r="G883" s="80"/>
      <c r="H883" s="80"/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  <c r="U883" s="80"/>
      <c r="V883" s="80"/>
      <c r="W883" s="80"/>
      <c r="X883" s="80"/>
      <c r="Y883" s="80"/>
      <c r="Z883" s="80"/>
    </row>
    <row r="884" spans="1:26" ht="12.75">
      <c r="A884" s="80"/>
      <c r="B884" s="80"/>
      <c r="C884" s="80"/>
      <c r="D884" s="80"/>
      <c r="E884" s="80"/>
      <c r="F884" s="80"/>
      <c r="G884" s="80"/>
      <c r="H884" s="80"/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  <c r="U884" s="80"/>
      <c r="V884" s="80"/>
      <c r="W884" s="80"/>
      <c r="X884" s="80"/>
      <c r="Y884" s="80"/>
      <c r="Z884" s="80"/>
    </row>
    <row r="885" spans="1:26" ht="12.75">
      <c r="A885" s="80"/>
      <c r="B885" s="80"/>
      <c r="C885" s="80"/>
      <c r="D885" s="80"/>
      <c r="E885" s="80"/>
      <c r="F885" s="80"/>
      <c r="G885" s="80"/>
      <c r="H885" s="80"/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  <c r="U885" s="80"/>
      <c r="V885" s="80"/>
      <c r="W885" s="80"/>
      <c r="X885" s="80"/>
      <c r="Y885" s="80"/>
      <c r="Z885" s="80"/>
    </row>
    <row r="886" spans="1:26" ht="12.75">
      <c r="A886" s="80"/>
      <c r="B886" s="80"/>
      <c r="C886" s="80"/>
      <c r="D886" s="80"/>
      <c r="E886" s="80"/>
      <c r="F886" s="80"/>
      <c r="G886" s="80"/>
      <c r="H886" s="80"/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  <c r="U886" s="80"/>
      <c r="V886" s="80"/>
      <c r="W886" s="80"/>
      <c r="X886" s="80"/>
      <c r="Y886" s="80"/>
      <c r="Z886" s="80"/>
    </row>
    <row r="887" spans="1:26" ht="12.75">
      <c r="A887" s="80"/>
      <c r="B887" s="80"/>
      <c r="C887" s="80"/>
      <c r="D887" s="80"/>
      <c r="E887" s="80"/>
      <c r="F887" s="80"/>
      <c r="G887" s="80"/>
      <c r="H887" s="80"/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  <c r="U887" s="80"/>
      <c r="V887" s="80"/>
      <c r="W887" s="80"/>
      <c r="X887" s="80"/>
      <c r="Y887" s="80"/>
      <c r="Z887" s="80"/>
    </row>
    <row r="888" spans="1:26" ht="12.75">
      <c r="A888" s="80"/>
      <c r="B888" s="80"/>
      <c r="C888" s="80"/>
      <c r="D888" s="80"/>
      <c r="E888" s="80"/>
      <c r="F888" s="80"/>
      <c r="G888" s="80"/>
      <c r="H888" s="80"/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  <c r="U888" s="80"/>
      <c r="V888" s="80"/>
      <c r="W888" s="80"/>
      <c r="X888" s="80"/>
      <c r="Y888" s="80"/>
      <c r="Z888" s="80"/>
    </row>
    <row r="889" spans="1:26" ht="12.75">
      <c r="A889" s="80"/>
      <c r="B889" s="80"/>
      <c r="C889" s="80"/>
      <c r="D889" s="80"/>
      <c r="E889" s="80"/>
      <c r="F889" s="80"/>
      <c r="G889" s="80"/>
      <c r="H889" s="80"/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  <c r="U889" s="80"/>
      <c r="V889" s="80"/>
      <c r="W889" s="80"/>
      <c r="X889" s="80"/>
      <c r="Y889" s="80"/>
      <c r="Z889" s="80"/>
    </row>
    <row r="890" spans="1:26" ht="12.75">
      <c r="A890" s="80"/>
      <c r="B890" s="80"/>
      <c r="C890" s="80"/>
      <c r="D890" s="80"/>
      <c r="E890" s="80"/>
      <c r="F890" s="80"/>
      <c r="G890" s="80"/>
      <c r="H890" s="80"/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  <c r="U890" s="80"/>
      <c r="V890" s="80"/>
      <c r="W890" s="80"/>
      <c r="X890" s="80"/>
      <c r="Y890" s="80"/>
      <c r="Z890" s="80"/>
    </row>
    <row r="891" spans="1:26" ht="12.75">
      <c r="A891" s="80"/>
      <c r="B891" s="80"/>
      <c r="C891" s="80"/>
      <c r="D891" s="80"/>
      <c r="E891" s="80"/>
      <c r="F891" s="80"/>
      <c r="G891" s="80"/>
      <c r="H891" s="80"/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  <c r="U891" s="80"/>
      <c r="V891" s="80"/>
      <c r="W891" s="80"/>
      <c r="X891" s="80"/>
      <c r="Y891" s="80"/>
      <c r="Z891" s="80"/>
    </row>
    <row r="892" spans="1:26" ht="12.75">
      <c r="A892" s="80"/>
      <c r="B892" s="80"/>
      <c r="C892" s="80"/>
      <c r="D892" s="80"/>
      <c r="E892" s="80"/>
      <c r="F892" s="80"/>
      <c r="G892" s="80"/>
      <c r="H892" s="80"/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  <c r="U892" s="80"/>
      <c r="V892" s="80"/>
      <c r="W892" s="80"/>
      <c r="X892" s="80"/>
      <c r="Y892" s="80"/>
      <c r="Z892" s="80"/>
    </row>
    <row r="893" spans="1:26" ht="12.75">
      <c r="A893" s="80"/>
      <c r="B893" s="80"/>
      <c r="C893" s="80"/>
      <c r="D893" s="80"/>
      <c r="E893" s="80"/>
      <c r="F893" s="80"/>
      <c r="G893" s="80"/>
      <c r="H893" s="80"/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  <c r="U893" s="80"/>
      <c r="V893" s="80"/>
      <c r="W893" s="80"/>
      <c r="X893" s="80"/>
      <c r="Y893" s="80"/>
      <c r="Z893" s="80"/>
    </row>
    <row r="894" spans="1:26" ht="12.75">
      <c r="A894" s="80"/>
      <c r="B894" s="80"/>
      <c r="C894" s="80"/>
      <c r="D894" s="80"/>
      <c r="E894" s="80"/>
      <c r="F894" s="80"/>
      <c r="G894" s="80"/>
      <c r="H894" s="80"/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  <c r="U894" s="80"/>
      <c r="V894" s="80"/>
      <c r="W894" s="80"/>
      <c r="X894" s="80"/>
      <c r="Y894" s="80"/>
      <c r="Z894" s="80"/>
    </row>
    <row r="895" spans="1:26" ht="12.75">
      <c r="A895" s="80"/>
      <c r="B895" s="80"/>
      <c r="C895" s="80"/>
      <c r="D895" s="80"/>
      <c r="E895" s="80"/>
      <c r="F895" s="80"/>
      <c r="G895" s="80"/>
      <c r="H895" s="80"/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  <c r="U895" s="80"/>
      <c r="V895" s="80"/>
      <c r="W895" s="80"/>
      <c r="X895" s="80"/>
      <c r="Y895" s="80"/>
      <c r="Z895" s="80"/>
    </row>
    <row r="896" spans="1:26" ht="12.75">
      <c r="A896" s="80"/>
      <c r="B896" s="80"/>
      <c r="C896" s="80"/>
      <c r="D896" s="80"/>
      <c r="E896" s="80"/>
      <c r="F896" s="80"/>
      <c r="G896" s="80"/>
      <c r="H896" s="80"/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  <c r="U896" s="80"/>
      <c r="V896" s="80"/>
      <c r="W896" s="80"/>
      <c r="X896" s="80"/>
      <c r="Y896" s="80"/>
      <c r="Z896" s="80"/>
    </row>
    <row r="897" spans="1:26" ht="12.75">
      <c r="A897" s="80"/>
      <c r="B897" s="80"/>
      <c r="C897" s="80"/>
      <c r="D897" s="80"/>
      <c r="E897" s="80"/>
      <c r="F897" s="80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80"/>
    </row>
    <row r="898" spans="1:26" ht="12.75">
      <c r="A898" s="80"/>
      <c r="B898" s="80"/>
      <c r="C898" s="80"/>
      <c r="D898" s="80"/>
      <c r="E898" s="80"/>
      <c r="F898" s="80"/>
      <c r="G898" s="80"/>
      <c r="H898" s="80"/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  <c r="U898" s="80"/>
      <c r="V898" s="80"/>
      <c r="W898" s="80"/>
      <c r="X898" s="80"/>
      <c r="Y898" s="80"/>
      <c r="Z898" s="80"/>
    </row>
    <row r="899" spans="1:26" ht="12.75">
      <c r="A899" s="80"/>
      <c r="B899" s="80"/>
      <c r="C899" s="80"/>
      <c r="D899" s="80"/>
      <c r="E899" s="80"/>
      <c r="F899" s="80"/>
      <c r="G899" s="80"/>
      <c r="H899" s="80"/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  <c r="U899" s="80"/>
      <c r="V899" s="80"/>
      <c r="W899" s="80"/>
      <c r="X899" s="80"/>
      <c r="Y899" s="80"/>
      <c r="Z899" s="80"/>
    </row>
    <row r="900" spans="1:26" ht="12.75">
      <c r="A900" s="80"/>
      <c r="B900" s="80"/>
      <c r="C900" s="80"/>
      <c r="D900" s="80"/>
      <c r="E900" s="80"/>
      <c r="F900" s="80"/>
      <c r="G900" s="80"/>
      <c r="H900" s="80"/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  <c r="U900" s="80"/>
      <c r="V900" s="80"/>
      <c r="W900" s="80"/>
      <c r="X900" s="80"/>
      <c r="Y900" s="80"/>
      <c r="Z900" s="80"/>
    </row>
    <row r="901" spans="1:26" ht="12.75">
      <c r="A901" s="80"/>
      <c r="B901" s="80"/>
      <c r="C901" s="80"/>
      <c r="D901" s="80"/>
      <c r="E901" s="80"/>
      <c r="F901" s="80"/>
      <c r="G901" s="80"/>
      <c r="H901" s="80"/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  <c r="U901" s="80"/>
      <c r="V901" s="80"/>
      <c r="W901" s="80"/>
      <c r="X901" s="80"/>
      <c r="Y901" s="80"/>
      <c r="Z901" s="80"/>
    </row>
    <row r="902" spans="1:26" ht="12.75">
      <c r="A902" s="80"/>
      <c r="B902" s="80"/>
      <c r="C902" s="80"/>
      <c r="D902" s="80"/>
      <c r="E902" s="80"/>
      <c r="F902" s="80"/>
      <c r="G902" s="80"/>
      <c r="H902" s="80"/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  <c r="U902" s="80"/>
      <c r="V902" s="80"/>
      <c r="W902" s="80"/>
      <c r="X902" s="80"/>
      <c r="Y902" s="80"/>
      <c r="Z902" s="80"/>
    </row>
    <row r="903" spans="1:26" ht="12.75">
      <c r="A903" s="80"/>
      <c r="B903" s="80"/>
      <c r="C903" s="80"/>
      <c r="D903" s="80"/>
      <c r="E903" s="80"/>
      <c r="F903" s="80"/>
      <c r="G903" s="80"/>
      <c r="H903" s="80"/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80"/>
    </row>
    <row r="904" spans="1:26" ht="12.75">
      <c r="A904" s="80"/>
      <c r="B904" s="80"/>
      <c r="C904" s="80"/>
      <c r="D904" s="80"/>
      <c r="E904" s="80"/>
      <c r="F904" s="80"/>
      <c r="G904" s="80"/>
      <c r="H904" s="80"/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80"/>
    </row>
    <row r="905" spans="1:26" ht="12.75">
      <c r="A905" s="80"/>
      <c r="B905" s="80"/>
      <c r="C905" s="80"/>
      <c r="D905" s="80"/>
      <c r="E905" s="80"/>
      <c r="F905" s="80"/>
      <c r="G905" s="80"/>
      <c r="H905" s="80"/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  <c r="U905" s="80"/>
      <c r="V905" s="80"/>
      <c r="W905" s="80"/>
      <c r="X905" s="80"/>
      <c r="Y905" s="80"/>
      <c r="Z905" s="80"/>
    </row>
    <row r="906" spans="1:26" ht="12.75">
      <c r="A906" s="80"/>
      <c r="B906" s="80"/>
      <c r="C906" s="80"/>
      <c r="D906" s="80"/>
      <c r="E906" s="80"/>
      <c r="F906" s="80"/>
      <c r="G906" s="80"/>
      <c r="H906" s="80"/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  <c r="U906" s="80"/>
      <c r="V906" s="80"/>
      <c r="W906" s="80"/>
      <c r="X906" s="80"/>
      <c r="Y906" s="80"/>
      <c r="Z906" s="80"/>
    </row>
    <row r="907" spans="1:26" ht="12.75">
      <c r="A907" s="80"/>
      <c r="B907" s="80"/>
      <c r="C907" s="80"/>
      <c r="D907" s="80"/>
      <c r="E907" s="80"/>
      <c r="F907" s="80"/>
      <c r="G907" s="80"/>
      <c r="H907" s="80"/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  <c r="U907" s="80"/>
      <c r="V907" s="80"/>
      <c r="W907" s="80"/>
      <c r="X907" s="80"/>
      <c r="Y907" s="80"/>
      <c r="Z907" s="80"/>
    </row>
    <row r="908" spans="1:26" ht="12.75">
      <c r="A908" s="80"/>
      <c r="B908" s="80"/>
      <c r="C908" s="80"/>
      <c r="D908" s="80"/>
      <c r="E908" s="80"/>
      <c r="F908" s="80"/>
      <c r="G908" s="80"/>
      <c r="H908" s="80"/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  <c r="U908" s="80"/>
      <c r="V908" s="80"/>
      <c r="W908" s="80"/>
      <c r="X908" s="80"/>
      <c r="Y908" s="80"/>
      <c r="Z908" s="80"/>
    </row>
    <row r="909" spans="1:26" ht="12.75">
      <c r="A909" s="80"/>
      <c r="B909" s="80"/>
      <c r="C909" s="80"/>
      <c r="D909" s="80"/>
      <c r="E909" s="80"/>
      <c r="F909" s="80"/>
      <c r="G909" s="80"/>
      <c r="H909" s="80"/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  <c r="U909" s="80"/>
      <c r="V909" s="80"/>
      <c r="W909" s="80"/>
      <c r="X909" s="80"/>
      <c r="Y909" s="80"/>
      <c r="Z909" s="80"/>
    </row>
    <row r="910" spans="1:26" ht="12.75">
      <c r="A910" s="80"/>
      <c r="B910" s="80"/>
      <c r="C910" s="80"/>
      <c r="D910" s="80"/>
      <c r="E910" s="80"/>
      <c r="F910" s="80"/>
      <c r="G910" s="80"/>
      <c r="H910" s="80"/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  <c r="U910" s="80"/>
      <c r="V910" s="80"/>
      <c r="W910" s="80"/>
      <c r="X910" s="80"/>
      <c r="Y910" s="80"/>
      <c r="Z910" s="80"/>
    </row>
    <row r="911" spans="1:26" ht="12.75">
      <c r="A911" s="80"/>
      <c r="B911" s="80"/>
      <c r="C911" s="80"/>
      <c r="D911" s="80"/>
      <c r="E911" s="80"/>
      <c r="F911" s="80"/>
      <c r="G911" s="80"/>
      <c r="H911" s="80"/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  <c r="U911" s="80"/>
      <c r="V911" s="80"/>
      <c r="W911" s="80"/>
      <c r="X911" s="80"/>
      <c r="Y911" s="80"/>
      <c r="Z911" s="80"/>
    </row>
    <row r="912" spans="1:26" ht="12.75">
      <c r="A912" s="80"/>
      <c r="B912" s="80"/>
      <c r="C912" s="80"/>
      <c r="D912" s="80"/>
      <c r="E912" s="80"/>
      <c r="F912" s="80"/>
      <c r="G912" s="80"/>
      <c r="H912" s="80"/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  <c r="U912" s="80"/>
      <c r="V912" s="80"/>
      <c r="W912" s="80"/>
      <c r="X912" s="80"/>
      <c r="Y912" s="80"/>
      <c r="Z912" s="80"/>
    </row>
    <row r="913" spans="1:26" ht="12.75">
      <c r="A913" s="80"/>
      <c r="B913" s="80"/>
      <c r="C913" s="80"/>
      <c r="D913" s="80"/>
      <c r="E913" s="80"/>
      <c r="F913" s="80"/>
      <c r="G913" s="80"/>
      <c r="H913" s="80"/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  <c r="U913" s="80"/>
      <c r="V913" s="80"/>
      <c r="W913" s="80"/>
      <c r="X913" s="80"/>
      <c r="Y913" s="80"/>
      <c r="Z913" s="80"/>
    </row>
    <row r="914" spans="1:26" ht="12.75">
      <c r="A914" s="80"/>
      <c r="B914" s="80"/>
      <c r="C914" s="80"/>
      <c r="D914" s="80"/>
      <c r="E914" s="80"/>
      <c r="F914" s="80"/>
      <c r="G914" s="80"/>
      <c r="H914" s="80"/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  <c r="U914" s="80"/>
      <c r="V914" s="80"/>
      <c r="W914" s="80"/>
      <c r="X914" s="80"/>
      <c r="Y914" s="80"/>
      <c r="Z914" s="80"/>
    </row>
    <row r="915" spans="1:26" ht="12.75">
      <c r="A915" s="80"/>
      <c r="B915" s="80"/>
      <c r="C915" s="80"/>
      <c r="D915" s="80"/>
      <c r="E915" s="80"/>
      <c r="F915" s="80"/>
      <c r="G915" s="80"/>
      <c r="H915" s="80"/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  <c r="U915" s="80"/>
      <c r="V915" s="80"/>
      <c r="W915" s="80"/>
      <c r="X915" s="80"/>
      <c r="Y915" s="80"/>
      <c r="Z915" s="80"/>
    </row>
    <row r="916" spans="1:26" ht="12.75">
      <c r="A916" s="80"/>
      <c r="B916" s="80"/>
      <c r="C916" s="80"/>
      <c r="D916" s="80"/>
      <c r="E916" s="80"/>
      <c r="F916" s="80"/>
      <c r="G916" s="80"/>
      <c r="H916" s="80"/>
      <c r="I916" s="80"/>
      <c r="J916" s="80"/>
      <c r="K916" s="80"/>
      <c r="L916" s="80"/>
      <c r="M916" s="80"/>
      <c r="N916" s="80"/>
      <c r="O916" s="80"/>
      <c r="P916" s="80"/>
      <c r="Q916" s="80"/>
      <c r="R916" s="80"/>
      <c r="S916" s="80"/>
      <c r="T916" s="80"/>
      <c r="U916" s="80"/>
      <c r="V916" s="80"/>
      <c r="W916" s="80"/>
      <c r="X916" s="80"/>
      <c r="Y916" s="80"/>
      <c r="Z916" s="80"/>
    </row>
    <row r="917" spans="1:26" ht="12.75">
      <c r="A917" s="80"/>
      <c r="B917" s="80"/>
      <c r="C917" s="80"/>
      <c r="D917" s="80"/>
      <c r="E917" s="80"/>
      <c r="F917" s="80"/>
      <c r="G917" s="80"/>
      <c r="H917" s="80"/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  <c r="U917" s="80"/>
      <c r="V917" s="80"/>
      <c r="W917" s="80"/>
      <c r="X917" s="80"/>
      <c r="Y917" s="80"/>
      <c r="Z917" s="80"/>
    </row>
    <row r="918" spans="1:26" ht="12.75">
      <c r="A918" s="80"/>
      <c r="B918" s="80"/>
      <c r="C918" s="80"/>
      <c r="D918" s="80"/>
      <c r="E918" s="80"/>
      <c r="F918" s="80"/>
      <c r="G918" s="80"/>
      <c r="H918" s="80"/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  <c r="U918" s="80"/>
      <c r="V918" s="80"/>
      <c r="W918" s="80"/>
      <c r="X918" s="80"/>
      <c r="Y918" s="80"/>
      <c r="Z918" s="80"/>
    </row>
    <row r="919" spans="1:26" ht="12.75">
      <c r="A919" s="80"/>
      <c r="B919" s="80"/>
      <c r="C919" s="80"/>
      <c r="D919" s="80"/>
      <c r="E919" s="80"/>
      <c r="F919" s="80"/>
      <c r="G919" s="80"/>
      <c r="H919" s="80"/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  <c r="U919" s="80"/>
      <c r="V919" s="80"/>
      <c r="W919" s="80"/>
      <c r="X919" s="80"/>
      <c r="Y919" s="80"/>
      <c r="Z919" s="80"/>
    </row>
    <row r="920" spans="1:26" ht="12.75">
      <c r="A920" s="80"/>
      <c r="B920" s="80"/>
      <c r="C920" s="80"/>
      <c r="D920" s="80"/>
      <c r="E920" s="80"/>
      <c r="F920" s="80"/>
      <c r="G920" s="80"/>
      <c r="H920" s="80"/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  <c r="U920" s="80"/>
      <c r="V920" s="80"/>
      <c r="W920" s="80"/>
      <c r="X920" s="80"/>
      <c r="Y920" s="80"/>
      <c r="Z920" s="80"/>
    </row>
    <row r="921" spans="1:26" ht="12.75">
      <c r="A921" s="80"/>
      <c r="B921" s="80"/>
      <c r="C921" s="80"/>
      <c r="D921" s="80"/>
      <c r="E921" s="80"/>
      <c r="F921" s="80"/>
      <c r="G921" s="80"/>
      <c r="H921" s="80"/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  <c r="U921" s="80"/>
      <c r="V921" s="80"/>
      <c r="W921" s="80"/>
      <c r="X921" s="80"/>
      <c r="Y921" s="80"/>
      <c r="Z921" s="80"/>
    </row>
    <row r="922" spans="1:26" ht="12.75">
      <c r="A922" s="80"/>
      <c r="B922" s="80"/>
      <c r="C922" s="80"/>
      <c r="D922" s="80"/>
      <c r="E922" s="80"/>
      <c r="F922" s="80"/>
      <c r="G922" s="80"/>
      <c r="H922" s="80"/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  <c r="U922" s="80"/>
      <c r="V922" s="80"/>
      <c r="W922" s="80"/>
      <c r="X922" s="80"/>
      <c r="Y922" s="80"/>
      <c r="Z922" s="80"/>
    </row>
    <row r="923" spans="1:26" ht="12.75">
      <c r="A923" s="80"/>
      <c r="B923" s="80"/>
      <c r="C923" s="80"/>
      <c r="D923" s="80"/>
      <c r="E923" s="80"/>
      <c r="F923" s="80"/>
      <c r="G923" s="80"/>
      <c r="H923" s="80"/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  <c r="U923" s="80"/>
      <c r="V923" s="80"/>
      <c r="W923" s="80"/>
      <c r="X923" s="80"/>
      <c r="Y923" s="80"/>
      <c r="Z923" s="80"/>
    </row>
    <row r="924" spans="1:26" ht="12.75">
      <c r="A924" s="80"/>
      <c r="B924" s="80"/>
      <c r="C924" s="80"/>
      <c r="D924" s="80"/>
      <c r="E924" s="80"/>
      <c r="F924" s="80"/>
      <c r="G924" s="80"/>
      <c r="H924" s="80"/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  <c r="U924" s="80"/>
      <c r="V924" s="80"/>
      <c r="W924" s="80"/>
      <c r="X924" s="80"/>
      <c r="Y924" s="80"/>
      <c r="Z924" s="80"/>
    </row>
    <row r="925" spans="1:26" ht="12.75">
      <c r="A925" s="80"/>
      <c r="B925" s="80"/>
      <c r="C925" s="80"/>
      <c r="D925" s="80"/>
      <c r="E925" s="80"/>
      <c r="F925" s="80"/>
      <c r="G925" s="80"/>
      <c r="H925" s="80"/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  <c r="U925" s="80"/>
      <c r="V925" s="80"/>
      <c r="W925" s="80"/>
      <c r="X925" s="80"/>
      <c r="Y925" s="80"/>
      <c r="Z925" s="80"/>
    </row>
    <row r="926" spans="1:26" ht="12.75">
      <c r="A926" s="80"/>
      <c r="B926" s="80"/>
      <c r="C926" s="80"/>
      <c r="D926" s="80"/>
      <c r="E926" s="80"/>
      <c r="F926" s="80"/>
      <c r="G926" s="80"/>
      <c r="H926" s="80"/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  <c r="U926" s="80"/>
      <c r="V926" s="80"/>
      <c r="W926" s="80"/>
      <c r="X926" s="80"/>
      <c r="Y926" s="80"/>
      <c r="Z926" s="80"/>
    </row>
    <row r="927" spans="1:26" ht="12.75">
      <c r="A927" s="80"/>
      <c r="B927" s="80"/>
      <c r="C927" s="80"/>
      <c r="D927" s="80"/>
      <c r="E927" s="80"/>
      <c r="F927" s="80"/>
      <c r="G927" s="80"/>
      <c r="H927" s="80"/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  <c r="U927" s="80"/>
      <c r="V927" s="80"/>
      <c r="W927" s="80"/>
      <c r="X927" s="80"/>
      <c r="Y927" s="80"/>
      <c r="Z927" s="80"/>
    </row>
    <row r="928" spans="1:26" ht="12.75">
      <c r="A928" s="80"/>
      <c r="B928" s="80"/>
      <c r="C928" s="80"/>
      <c r="D928" s="80"/>
      <c r="E928" s="80"/>
      <c r="F928" s="80"/>
      <c r="G928" s="80"/>
      <c r="H928" s="80"/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  <c r="U928" s="80"/>
      <c r="V928" s="80"/>
      <c r="W928" s="80"/>
      <c r="X928" s="80"/>
      <c r="Y928" s="80"/>
      <c r="Z928" s="80"/>
    </row>
    <row r="929" spans="1:26" ht="12.75">
      <c r="A929" s="80"/>
      <c r="B929" s="80"/>
      <c r="C929" s="80"/>
      <c r="D929" s="80"/>
      <c r="E929" s="80"/>
      <c r="F929" s="80"/>
      <c r="G929" s="80"/>
      <c r="H929" s="80"/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  <c r="U929" s="80"/>
      <c r="V929" s="80"/>
      <c r="W929" s="80"/>
      <c r="X929" s="80"/>
      <c r="Y929" s="80"/>
      <c r="Z929" s="80"/>
    </row>
    <row r="930" spans="1:26" ht="12.75">
      <c r="A930" s="80"/>
      <c r="B930" s="80"/>
      <c r="C930" s="80"/>
      <c r="D930" s="80"/>
      <c r="E930" s="80"/>
      <c r="F930" s="80"/>
      <c r="G930" s="80"/>
      <c r="H930" s="80"/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  <c r="U930" s="80"/>
      <c r="V930" s="80"/>
      <c r="W930" s="80"/>
      <c r="X930" s="80"/>
      <c r="Y930" s="80"/>
      <c r="Z930" s="80"/>
    </row>
    <row r="931" spans="1:26" ht="12.75">
      <c r="A931" s="80"/>
      <c r="B931" s="80"/>
      <c r="C931" s="80"/>
      <c r="D931" s="80"/>
      <c r="E931" s="80"/>
      <c r="F931" s="80"/>
      <c r="G931" s="80"/>
      <c r="H931" s="80"/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  <c r="U931" s="80"/>
      <c r="V931" s="80"/>
      <c r="W931" s="80"/>
      <c r="X931" s="80"/>
      <c r="Y931" s="80"/>
      <c r="Z931" s="80"/>
    </row>
    <row r="932" spans="1:26" ht="12.75">
      <c r="A932" s="80"/>
      <c r="B932" s="80"/>
      <c r="C932" s="80"/>
      <c r="D932" s="80"/>
      <c r="E932" s="80"/>
      <c r="F932" s="80"/>
      <c r="G932" s="80"/>
      <c r="H932" s="80"/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  <c r="U932" s="80"/>
      <c r="V932" s="80"/>
      <c r="W932" s="80"/>
      <c r="X932" s="80"/>
      <c r="Y932" s="80"/>
      <c r="Z932" s="80"/>
    </row>
    <row r="933" spans="1:26" ht="12.75">
      <c r="A933" s="80"/>
      <c r="B933" s="80"/>
      <c r="C933" s="80"/>
      <c r="D933" s="80"/>
      <c r="E933" s="80"/>
      <c r="F933" s="80"/>
      <c r="G933" s="80"/>
      <c r="H933" s="80"/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  <c r="U933" s="80"/>
      <c r="V933" s="80"/>
      <c r="W933" s="80"/>
      <c r="X933" s="80"/>
      <c r="Y933" s="80"/>
      <c r="Z933" s="80"/>
    </row>
    <row r="934" spans="1:26" ht="12.75">
      <c r="A934" s="80"/>
      <c r="B934" s="80"/>
      <c r="C934" s="80"/>
      <c r="D934" s="80"/>
      <c r="E934" s="80"/>
      <c r="F934" s="80"/>
      <c r="G934" s="80"/>
      <c r="H934" s="80"/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  <c r="U934" s="80"/>
      <c r="V934" s="80"/>
      <c r="W934" s="80"/>
      <c r="X934" s="80"/>
      <c r="Y934" s="80"/>
      <c r="Z934" s="80"/>
    </row>
    <row r="935" spans="1:26" ht="12.75">
      <c r="A935" s="80"/>
      <c r="B935" s="80"/>
      <c r="C935" s="80"/>
      <c r="D935" s="80"/>
      <c r="E935" s="80"/>
      <c r="F935" s="80"/>
      <c r="G935" s="80"/>
      <c r="H935" s="80"/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  <c r="U935" s="80"/>
      <c r="V935" s="80"/>
      <c r="W935" s="80"/>
      <c r="X935" s="80"/>
      <c r="Y935" s="80"/>
      <c r="Z935" s="80"/>
    </row>
    <row r="936" spans="1:26" ht="12.75">
      <c r="A936" s="80"/>
      <c r="B936" s="80"/>
      <c r="C936" s="80"/>
      <c r="D936" s="80"/>
      <c r="E936" s="80"/>
      <c r="F936" s="80"/>
      <c r="G936" s="80"/>
      <c r="H936" s="80"/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  <c r="U936" s="80"/>
      <c r="V936" s="80"/>
      <c r="W936" s="80"/>
      <c r="X936" s="80"/>
      <c r="Y936" s="80"/>
      <c r="Z936" s="80"/>
    </row>
    <row r="937" spans="1:26" ht="12.75">
      <c r="A937" s="80"/>
      <c r="B937" s="80"/>
      <c r="C937" s="80"/>
      <c r="D937" s="80"/>
      <c r="E937" s="80"/>
      <c r="F937" s="80"/>
      <c r="G937" s="80"/>
      <c r="H937" s="80"/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  <c r="U937" s="80"/>
      <c r="V937" s="80"/>
      <c r="W937" s="80"/>
      <c r="X937" s="80"/>
      <c r="Y937" s="80"/>
      <c r="Z937" s="80"/>
    </row>
    <row r="938" spans="1:26" ht="12.75">
      <c r="A938" s="80"/>
      <c r="B938" s="80"/>
      <c r="C938" s="80"/>
      <c r="D938" s="80"/>
      <c r="E938" s="80"/>
      <c r="F938" s="80"/>
      <c r="G938" s="80"/>
      <c r="H938" s="80"/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  <c r="U938" s="80"/>
      <c r="V938" s="80"/>
      <c r="W938" s="80"/>
      <c r="X938" s="80"/>
      <c r="Y938" s="80"/>
      <c r="Z938" s="80"/>
    </row>
    <row r="939" spans="1:26" ht="12.75">
      <c r="A939" s="80"/>
      <c r="B939" s="80"/>
      <c r="C939" s="80"/>
      <c r="D939" s="80"/>
      <c r="E939" s="80"/>
      <c r="F939" s="80"/>
      <c r="G939" s="80"/>
      <c r="H939" s="80"/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  <c r="U939" s="80"/>
      <c r="V939" s="80"/>
      <c r="W939" s="80"/>
      <c r="X939" s="80"/>
      <c r="Y939" s="80"/>
      <c r="Z939" s="80"/>
    </row>
    <row r="940" spans="1:26" ht="12.75">
      <c r="A940" s="80"/>
      <c r="B940" s="80"/>
      <c r="C940" s="80"/>
      <c r="D940" s="80"/>
      <c r="E940" s="80"/>
      <c r="F940" s="80"/>
      <c r="G940" s="80"/>
      <c r="H940" s="80"/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  <c r="U940" s="80"/>
      <c r="V940" s="80"/>
      <c r="W940" s="80"/>
      <c r="X940" s="80"/>
      <c r="Y940" s="80"/>
      <c r="Z940" s="80"/>
    </row>
    <row r="941" spans="1:26" ht="12.75">
      <c r="A941" s="80"/>
      <c r="B941" s="80"/>
      <c r="C941" s="80"/>
      <c r="D941" s="80"/>
      <c r="E941" s="80"/>
      <c r="F941" s="80"/>
      <c r="G941" s="80"/>
      <c r="H941" s="80"/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  <c r="U941" s="80"/>
      <c r="V941" s="80"/>
      <c r="W941" s="80"/>
      <c r="X941" s="80"/>
      <c r="Y941" s="80"/>
      <c r="Z941" s="80"/>
    </row>
    <row r="942" spans="1:26" ht="12.75">
      <c r="A942" s="80"/>
      <c r="B942" s="80"/>
      <c r="C942" s="80"/>
      <c r="D942" s="80"/>
      <c r="E942" s="80"/>
      <c r="F942" s="80"/>
      <c r="G942" s="80"/>
      <c r="H942" s="80"/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  <c r="U942" s="80"/>
      <c r="V942" s="80"/>
      <c r="W942" s="80"/>
      <c r="X942" s="80"/>
      <c r="Y942" s="80"/>
      <c r="Z942" s="80"/>
    </row>
    <row r="943" spans="1:26" ht="12.75">
      <c r="A943" s="80"/>
      <c r="B943" s="80"/>
      <c r="C943" s="80"/>
      <c r="D943" s="80"/>
      <c r="E943" s="80"/>
      <c r="F943" s="80"/>
      <c r="G943" s="80"/>
      <c r="H943" s="80"/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  <c r="U943" s="80"/>
      <c r="V943" s="80"/>
      <c r="W943" s="80"/>
      <c r="X943" s="80"/>
      <c r="Y943" s="80"/>
      <c r="Z943" s="80"/>
    </row>
    <row r="944" spans="1:26" ht="12.75">
      <c r="A944" s="80"/>
      <c r="B944" s="80"/>
      <c r="C944" s="80"/>
      <c r="D944" s="80"/>
      <c r="E944" s="80"/>
      <c r="F944" s="80"/>
      <c r="G944" s="80"/>
      <c r="H944" s="80"/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  <c r="U944" s="80"/>
      <c r="V944" s="80"/>
      <c r="W944" s="80"/>
      <c r="X944" s="80"/>
      <c r="Y944" s="80"/>
      <c r="Z944" s="80"/>
    </row>
    <row r="945" spans="1:26" ht="12.75">
      <c r="A945" s="80"/>
      <c r="B945" s="80"/>
      <c r="C945" s="80"/>
      <c r="D945" s="80"/>
      <c r="E945" s="80"/>
      <c r="F945" s="80"/>
      <c r="G945" s="80"/>
      <c r="H945" s="80"/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  <c r="U945" s="80"/>
      <c r="V945" s="80"/>
      <c r="W945" s="80"/>
      <c r="X945" s="80"/>
      <c r="Y945" s="80"/>
      <c r="Z945" s="80"/>
    </row>
    <row r="946" spans="1:26" ht="12.75">
      <c r="A946" s="80"/>
      <c r="B946" s="80"/>
      <c r="C946" s="80"/>
      <c r="D946" s="80"/>
      <c r="E946" s="80"/>
      <c r="F946" s="80"/>
      <c r="G946" s="80"/>
      <c r="H946" s="80"/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  <c r="U946" s="80"/>
      <c r="V946" s="80"/>
      <c r="W946" s="80"/>
      <c r="X946" s="80"/>
      <c r="Y946" s="80"/>
      <c r="Z946" s="80"/>
    </row>
    <row r="947" spans="1:26" ht="12.75">
      <c r="A947" s="80"/>
      <c r="B947" s="80"/>
      <c r="C947" s="80"/>
      <c r="D947" s="80"/>
      <c r="E947" s="80"/>
      <c r="F947" s="80"/>
      <c r="G947" s="80"/>
      <c r="H947" s="80"/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  <c r="U947" s="80"/>
      <c r="V947" s="80"/>
      <c r="W947" s="80"/>
      <c r="X947" s="80"/>
      <c r="Y947" s="80"/>
      <c r="Z947" s="80"/>
    </row>
    <row r="948" spans="1:26" ht="12.75">
      <c r="A948" s="80"/>
      <c r="B948" s="80"/>
      <c r="C948" s="80"/>
      <c r="D948" s="80"/>
      <c r="E948" s="80"/>
      <c r="F948" s="80"/>
      <c r="G948" s="80"/>
      <c r="H948" s="80"/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  <c r="U948" s="80"/>
      <c r="V948" s="80"/>
      <c r="W948" s="80"/>
      <c r="X948" s="80"/>
      <c r="Y948" s="80"/>
      <c r="Z948" s="80"/>
    </row>
    <row r="949" spans="1:26" ht="12.75">
      <c r="A949" s="80"/>
      <c r="B949" s="80"/>
      <c r="C949" s="80"/>
      <c r="D949" s="80"/>
      <c r="E949" s="80"/>
      <c r="F949" s="80"/>
      <c r="G949" s="80"/>
      <c r="H949" s="80"/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  <c r="U949" s="80"/>
      <c r="V949" s="80"/>
      <c r="W949" s="80"/>
      <c r="X949" s="80"/>
      <c r="Y949" s="80"/>
      <c r="Z949" s="80"/>
    </row>
    <row r="950" spans="1:26" ht="12.75">
      <c r="A950" s="80"/>
      <c r="B950" s="80"/>
      <c r="C950" s="80"/>
      <c r="D950" s="80"/>
      <c r="E950" s="80"/>
      <c r="F950" s="80"/>
      <c r="G950" s="80"/>
      <c r="H950" s="80"/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  <c r="U950" s="80"/>
      <c r="V950" s="80"/>
      <c r="W950" s="80"/>
      <c r="X950" s="80"/>
      <c r="Y950" s="80"/>
      <c r="Z950" s="80"/>
    </row>
    <row r="951" spans="1:26" ht="12.75">
      <c r="A951" s="80"/>
      <c r="B951" s="80"/>
      <c r="C951" s="80"/>
      <c r="D951" s="80"/>
      <c r="E951" s="80"/>
      <c r="F951" s="80"/>
      <c r="G951" s="80"/>
      <c r="H951" s="80"/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  <c r="U951" s="80"/>
      <c r="V951" s="80"/>
      <c r="W951" s="80"/>
      <c r="X951" s="80"/>
      <c r="Y951" s="80"/>
      <c r="Z951" s="80"/>
    </row>
    <row r="952" spans="1:26" ht="12.75">
      <c r="A952" s="80"/>
      <c r="B952" s="80"/>
      <c r="C952" s="80"/>
      <c r="D952" s="80"/>
      <c r="E952" s="80"/>
      <c r="F952" s="80"/>
      <c r="G952" s="80"/>
      <c r="H952" s="80"/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  <c r="U952" s="80"/>
      <c r="V952" s="80"/>
      <c r="W952" s="80"/>
      <c r="X952" s="80"/>
      <c r="Y952" s="80"/>
      <c r="Z952" s="80"/>
    </row>
    <row r="953" spans="1:26" ht="12.75">
      <c r="A953" s="80"/>
      <c r="B953" s="80"/>
      <c r="C953" s="80"/>
      <c r="D953" s="80"/>
      <c r="E953" s="80"/>
      <c r="F953" s="80"/>
      <c r="G953" s="80"/>
      <c r="H953" s="80"/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  <c r="U953" s="80"/>
      <c r="V953" s="80"/>
      <c r="W953" s="80"/>
      <c r="X953" s="80"/>
      <c r="Y953" s="80"/>
      <c r="Z953" s="80"/>
    </row>
    <row r="954" spans="1:26" ht="12.75">
      <c r="A954" s="80"/>
      <c r="B954" s="80"/>
      <c r="C954" s="80"/>
      <c r="D954" s="80"/>
      <c r="E954" s="80"/>
      <c r="F954" s="80"/>
      <c r="G954" s="80"/>
      <c r="H954" s="80"/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  <c r="U954" s="80"/>
      <c r="V954" s="80"/>
      <c r="W954" s="80"/>
      <c r="X954" s="80"/>
      <c r="Y954" s="80"/>
      <c r="Z954" s="80"/>
    </row>
    <row r="955" spans="1:26" ht="12.75">
      <c r="A955" s="80"/>
      <c r="B955" s="80"/>
      <c r="C955" s="80"/>
      <c r="D955" s="80"/>
      <c r="E955" s="80"/>
      <c r="F955" s="80"/>
      <c r="G955" s="80"/>
      <c r="H955" s="80"/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  <c r="U955" s="80"/>
      <c r="V955" s="80"/>
      <c r="W955" s="80"/>
      <c r="X955" s="80"/>
      <c r="Y955" s="80"/>
      <c r="Z955" s="80"/>
    </row>
    <row r="956" spans="1:26" ht="12.75">
      <c r="A956" s="80"/>
      <c r="B956" s="80"/>
      <c r="C956" s="80"/>
      <c r="D956" s="80"/>
      <c r="E956" s="80"/>
      <c r="F956" s="80"/>
      <c r="G956" s="80"/>
      <c r="H956" s="80"/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  <c r="U956" s="80"/>
      <c r="V956" s="80"/>
      <c r="W956" s="80"/>
      <c r="X956" s="80"/>
      <c r="Y956" s="80"/>
      <c r="Z956" s="80"/>
    </row>
    <row r="957" spans="1:26" ht="12.75">
      <c r="A957" s="80"/>
      <c r="B957" s="80"/>
      <c r="C957" s="80"/>
      <c r="D957" s="80"/>
      <c r="E957" s="80"/>
      <c r="F957" s="80"/>
      <c r="G957" s="80"/>
      <c r="H957" s="80"/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  <c r="U957" s="80"/>
      <c r="V957" s="80"/>
      <c r="W957" s="80"/>
      <c r="X957" s="80"/>
      <c r="Y957" s="80"/>
      <c r="Z957" s="80"/>
    </row>
    <row r="958" spans="1:26" ht="12.75">
      <c r="A958" s="80"/>
      <c r="B958" s="80"/>
      <c r="C958" s="80"/>
      <c r="D958" s="80"/>
      <c r="E958" s="80"/>
      <c r="F958" s="80"/>
      <c r="G958" s="80"/>
      <c r="H958" s="80"/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  <c r="U958" s="80"/>
      <c r="V958" s="80"/>
      <c r="W958" s="80"/>
      <c r="X958" s="80"/>
      <c r="Y958" s="80"/>
      <c r="Z958" s="80"/>
    </row>
    <row r="959" spans="1:26" ht="12.75">
      <c r="A959" s="80"/>
      <c r="B959" s="80"/>
      <c r="C959" s="80"/>
      <c r="D959" s="80"/>
      <c r="E959" s="80"/>
      <c r="F959" s="80"/>
      <c r="G959" s="80"/>
      <c r="H959" s="80"/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  <c r="U959" s="80"/>
      <c r="V959" s="80"/>
      <c r="W959" s="80"/>
      <c r="X959" s="80"/>
      <c r="Y959" s="80"/>
      <c r="Z959" s="80"/>
    </row>
    <row r="960" spans="1:26" ht="12.75">
      <c r="A960" s="80"/>
      <c r="B960" s="80"/>
      <c r="C960" s="80"/>
      <c r="D960" s="80"/>
      <c r="E960" s="80"/>
      <c r="F960" s="80"/>
      <c r="G960" s="80"/>
      <c r="H960" s="80"/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  <c r="U960" s="80"/>
      <c r="V960" s="80"/>
      <c r="W960" s="80"/>
      <c r="X960" s="80"/>
      <c r="Y960" s="80"/>
      <c r="Z960" s="80"/>
    </row>
    <row r="961" spans="1:26" ht="12.75">
      <c r="A961" s="80"/>
      <c r="B961" s="80"/>
      <c r="C961" s="80"/>
      <c r="D961" s="80"/>
      <c r="E961" s="80"/>
      <c r="F961" s="80"/>
      <c r="G961" s="80"/>
      <c r="H961" s="80"/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  <c r="U961" s="80"/>
      <c r="V961" s="80"/>
      <c r="W961" s="80"/>
      <c r="X961" s="80"/>
      <c r="Y961" s="80"/>
      <c r="Z961" s="80"/>
    </row>
    <row r="962" spans="1:26" ht="12.75">
      <c r="A962" s="80"/>
      <c r="B962" s="80"/>
      <c r="C962" s="80"/>
      <c r="D962" s="80"/>
      <c r="E962" s="80"/>
      <c r="F962" s="80"/>
      <c r="G962" s="80"/>
      <c r="H962" s="80"/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  <c r="U962" s="80"/>
      <c r="V962" s="80"/>
      <c r="W962" s="80"/>
      <c r="X962" s="80"/>
      <c r="Y962" s="80"/>
      <c r="Z962" s="80"/>
    </row>
    <row r="963" spans="1:26" ht="12.75">
      <c r="A963" s="80"/>
      <c r="B963" s="80"/>
      <c r="C963" s="80"/>
      <c r="D963" s="80"/>
      <c r="E963" s="80"/>
      <c r="F963" s="80"/>
      <c r="G963" s="80"/>
      <c r="H963" s="80"/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  <c r="U963" s="80"/>
      <c r="V963" s="80"/>
      <c r="W963" s="80"/>
      <c r="X963" s="80"/>
      <c r="Y963" s="80"/>
      <c r="Z963" s="80"/>
    </row>
    <row r="964" spans="1:26" ht="12.75">
      <c r="A964" s="80"/>
      <c r="B964" s="80"/>
      <c r="C964" s="80"/>
      <c r="D964" s="80"/>
      <c r="E964" s="80"/>
      <c r="F964" s="80"/>
      <c r="G964" s="80"/>
      <c r="H964" s="80"/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  <c r="U964" s="80"/>
      <c r="V964" s="80"/>
      <c r="W964" s="80"/>
      <c r="X964" s="80"/>
      <c r="Y964" s="80"/>
      <c r="Z964" s="80"/>
    </row>
    <row r="965" spans="1:26" ht="12.75">
      <c r="A965" s="80"/>
      <c r="B965" s="80"/>
      <c r="C965" s="80"/>
      <c r="D965" s="80"/>
      <c r="E965" s="80"/>
      <c r="F965" s="80"/>
      <c r="G965" s="80"/>
      <c r="H965" s="80"/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  <c r="U965" s="80"/>
      <c r="V965" s="80"/>
      <c r="W965" s="80"/>
      <c r="X965" s="80"/>
      <c r="Y965" s="80"/>
      <c r="Z965" s="80"/>
    </row>
    <row r="966" spans="1:26" ht="12.75">
      <c r="A966" s="80"/>
      <c r="B966" s="80"/>
      <c r="C966" s="80"/>
      <c r="D966" s="80"/>
      <c r="E966" s="80"/>
      <c r="F966" s="80"/>
      <c r="G966" s="80"/>
      <c r="H966" s="80"/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  <c r="U966" s="80"/>
      <c r="V966" s="80"/>
      <c r="W966" s="80"/>
      <c r="X966" s="80"/>
      <c r="Y966" s="80"/>
      <c r="Z966" s="80"/>
    </row>
    <row r="967" spans="1:26" ht="12.75">
      <c r="A967" s="80"/>
      <c r="B967" s="80"/>
      <c r="C967" s="80"/>
      <c r="D967" s="80"/>
      <c r="E967" s="80"/>
      <c r="F967" s="80"/>
      <c r="G967" s="80"/>
      <c r="H967" s="80"/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  <c r="U967" s="80"/>
      <c r="V967" s="80"/>
      <c r="W967" s="80"/>
      <c r="X967" s="80"/>
      <c r="Y967" s="80"/>
      <c r="Z967" s="80"/>
    </row>
    <row r="968" spans="1:26" ht="12.75">
      <c r="A968" s="80"/>
      <c r="B968" s="80"/>
      <c r="C968" s="80"/>
      <c r="D968" s="80"/>
      <c r="E968" s="80"/>
      <c r="F968" s="80"/>
      <c r="G968" s="80"/>
      <c r="H968" s="80"/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  <c r="U968" s="80"/>
      <c r="V968" s="80"/>
      <c r="W968" s="80"/>
      <c r="X968" s="80"/>
      <c r="Y968" s="80"/>
      <c r="Z968" s="80"/>
    </row>
    <row r="969" spans="1:26" ht="12.75">
      <c r="A969" s="80"/>
      <c r="B969" s="80"/>
      <c r="C969" s="80"/>
      <c r="D969" s="80"/>
      <c r="E969" s="80"/>
      <c r="F969" s="80"/>
      <c r="G969" s="80"/>
      <c r="H969" s="80"/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  <c r="U969" s="80"/>
      <c r="V969" s="80"/>
      <c r="W969" s="80"/>
      <c r="X969" s="80"/>
      <c r="Y969" s="80"/>
      <c r="Z969" s="80"/>
    </row>
    <row r="970" spans="1:26" ht="12.75">
      <c r="A970" s="80"/>
      <c r="B970" s="80"/>
      <c r="C970" s="80"/>
      <c r="D970" s="80"/>
      <c r="E970" s="80"/>
      <c r="F970" s="80"/>
      <c r="G970" s="80"/>
      <c r="H970" s="80"/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  <c r="U970" s="80"/>
      <c r="V970" s="80"/>
      <c r="W970" s="80"/>
      <c r="X970" s="80"/>
      <c r="Y970" s="80"/>
      <c r="Z970" s="80"/>
    </row>
    <row r="971" spans="1:26" ht="12.75">
      <c r="A971" s="80"/>
      <c r="B971" s="80"/>
      <c r="C971" s="80"/>
      <c r="D971" s="80"/>
      <c r="E971" s="80"/>
      <c r="F971" s="80"/>
      <c r="G971" s="80"/>
      <c r="H971" s="80"/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  <c r="U971" s="80"/>
      <c r="V971" s="80"/>
      <c r="W971" s="80"/>
      <c r="X971" s="80"/>
      <c r="Y971" s="80"/>
      <c r="Z971" s="80"/>
    </row>
    <row r="972" spans="1:26" ht="12.75">
      <c r="A972" s="80"/>
      <c r="B972" s="80"/>
      <c r="C972" s="80"/>
      <c r="D972" s="80"/>
      <c r="E972" s="80"/>
      <c r="F972" s="80"/>
      <c r="G972" s="80"/>
      <c r="H972" s="80"/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  <c r="U972" s="80"/>
      <c r="V972" s="80"/>
      <c r="W972" s="80"/>
      <c r="X972" s="80"/>
      <c r="Y972" s="80"/>
      <c r="Z972" s="80"/>
    </row>
    <row r="973" spans="1:26" ht="12.75">
      <c r="A973" s="80"/>
      <c r="B973" s="80"/>
      <c r="C973" s="80"/>
      <c r="D973" s="80"/>
      <c r="E973" s="80"/>
      <c r="F973" s="80"/>
      <c r="G973" s="80"/>
      <c r="H973" s="80"/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  <c r="U973" s="80"/>
      <c r="V973" s="80"/>
      <c r="W973" s="80"/>
      <c r="X973" s="80"/>
      <c r="Y973" s="80"/>
      <c r="Z973" s="80"/>
    </row>
    <row r="974" spans="1:26" ht="12.75">
      <c r="A974" s="80"/>
      <c r="B974" s="80"/>
      <c r="C974" s="80"/>
      <c r="D974" s="80"/>
      <c r="E974" s="80"/>
      <c r="F974" s="80"/>
      <c r="G974" s="80"/>
      <c r="H974" s="80"/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  <c r="U974" s="80"/>
      <c r="V974" s="80"/>
      <c r="W974" s="80"/>
      <c r="X974" s="80"/>
      <c r="Y974" s="80"/>
      <c r="Z974" s="80"/>
    </row>
    <row r="975" spans="1:26" ht="12.75">
      <c r="A975" s="80"/>
      <c r="B975" s="80"/>
      <c r="C975" s="80"/>
      <c r="D975" s="80"/>
      <c r="E975" s="80"/>
      <c r="F975" s="80"/>
      <c r="G975" s="80"/>
      <c r="H975" s="80"/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  <c r="U975" s="80"/>
      <c r="V975" s="80"/>
      <c r="W975" s="80"/>
      <c r="X975" s="80"/>
      <c r="Y975" s="80"/>
      <c r="Z975" s="80"/>
    </row>
    <row r="976" spans="1:26" ht="12.75">
      <c r="A976" s="80"/>
      <c r="B976" s="80"/>
      <c r="C976" s="80"/>
      <c r="D976" s="80"/>
      <c r="E976" s="80"/>
      <c r="F976" s="80"/>
      <c r="G976" s="80"/>
      <c r="H976" s="80"/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  <c r="U976" s="80"/>
      <c r="V976" s="80"/>
      <c r="W976" s="80"/>
      <c r="X976" s="80"/>
      <c r="Y976" s="80"/>
      <c r="Z976" s="80"/>
    </row>
    <row r="977" spans="1:26" ht="12.75">
      <c r="A977" s="80"/>
      <c r="B977" s="80"/>
      <c r="C977" s="80"/>
      <c r="D977" s="80"/>
      <c r="E977" s="80"/>
      <c r="F977" s="80"/>
      <c r="G977" s="80"/>
      <c r="H977" s="80"/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  <c r="U977" s="80"/>
      <c r="V977" s="80"/>
      <c r="W977" s="80"/>
      <c r="X977" s="80"/>
      <c r="Y977" s="80"/>
      <c r="Z977" s="80"/>
    </row>
    <row r="978" spans="1:26" ht="12.75">
      <c r="A978" s="80"/>
      <c r="B978" s="80"/>
      <c r="C978" s="80"/>
      <c r="D978" s="80"/>
      <c r="E978" s="80"/>
      <c r="F978" s="80"/>
      <c r="G978" s="80"/>
      <c r="H978" s="80"/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  <c r="U978" s="80"/>
      <c r="V978" s="80"/>
      <c r="W978" s="80"/>
      <c r="X978" s="80"/>
      <c r="Y978" s="80"/>
      <c r="Z978" s="80"/>
    </row>
    <row r="979" spans="1:26" ht="12.75">
      <c r="A979" s="80"/>
      <c r="B979" s="80"/>
      <c r="C979" s="80"/>
      <c r="D979" s="80"/>
      <c r="E979" s="80"/>
      <c r="F979" s="80"/>
      <c r="G979" s="80"/>
      <c r="H979" s="80"/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  <c r="U979" s="80"/>
      <c r="V979" s="80"/>
      <c r="W979" s="80"/>
      <c r="X979" s="80"/>
      <c r="Y979" s="80"/>
      <c r="Z979" s="80"/>
    </row>
    <row r="980" spans="1:26" ht="12.75">
      <c r="A980" s="80"/>
      <c r="B980" s="80"/>
      <c r="C980" s="80"/>
      <c r="D980" s="80"/>
      <c r="E980" s="80"/>
      <c r="F980" s="80"/>
      <c r="G980" s="80"/>
      <c r="H980" s="80"/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  <c r="U980" s="80"/>
      <c r="V980" s="80"/>
      <c r="W980" s="80"/>
      <c r="X980" s="80"/>
      <c r="Y980" s="80"/>
      <c r="Z980" s="80"/>
    </row>
    <row r="981" spans="1:26" ht="12.75">
      <c r="A981" s="80"/>
      <c r="B981" s="80"/>
      <c r="C981" s="80"/>
      <c r="D981" s="80"/>
      <c r="E981" s="80"/>
      <c r="F981" s="80"/>
      <c r="G981" s="80"/>
      <c r="H981" s="80"/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  <c r="U981" s="80"/>
      <c r="V981" s="80"/>
      <c r="W981" s="80"/>
      <c r="X981" s="80"/>
      <c r="Y981" s="80"/>
      <c r="Z981" s="80"/>
    </row>
    <row r="982" spans="1:26" ht="12.75">
      <c r="A982" s="80"/>
      <c r="B982" s="80"/>
      <c r="C982" s="80"/>
      <c r="D982" s="80"/>
      <c r="E982" s="80"/>
      <c r="F982" s="80"/>
      <c r="G982" s="80"/>
      <c r="H982" s="80"/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  <c r="U982" s="80"/>
      <c r="V982" s="80"/>
      <c r="W982" s="80"/>
      <c r="X982" s="80"/>
      <c r="Y982" s="80"/>
      <c r="Z982" s="80"/>
    </row>
    <row r="983" spans="1:26" ht="12.75">
      <c r="A983" s="80"/>
      <c r="B983" s="80"/>
      <c r="C983" s="80"/>
      <c r="D983" s="80"/>
      <c r="E983" s="80"/>
      <c r="F983" s="80"/>
      <c r="G983" s="80"/>
      <c r="H983" s="80"/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  <c r="U983" s="80"/>
      <c r="V983" s="80"/>
      <c r="W983" s="80"/>
      <c r="X983" s="80"/>
      <c r="Y983" s="80"/>
      <c r="Z983" s="80"/>
    </row>
    <row r="984" spans="1:26" ht="12.75">
      <c r="A984" s="80"/>
      <c r="B984" s="80"/>
      <c r="C984" s="80"/>
      <c r="D984" s="80"/>
      <c r="E984" s="80"/>
      <c r="F984" s="80"/>
      <c r="G984" s="80"/>
      <c r="H984" s="80"/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  <c r="U984" s="80"/>
      <c r="V984" s="80"/>
      <c r="W984" s="80"/>
      <c r="X984" s="80"/>
      <c r="Y984" s="80"/>
      <c r="Z984" s="80"/>
    </row>
    <row r="985" spans="1:26" ht="12.75">
      <c r="A985" s="80"/>
      <c r="B985" s="80"/>
      <c r="C985" s="80"/>
      <c r="D985" s="80"/>
      <c r="E985" s="80"/>
      <c r="F985" s="80"/>
      <c r="G985" s="80"/>
      <c r="H985" s="80"/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  <c r="U985" s="80"/>
      <c r="V985" s="80"/>
      <c r="W985" s="80"/>
      <c r="X985" s="80"/>
      <c r="Y985" s="80"/>
      <c r="Z985" s="80"/>
    </row>
    <row r="986" spans="1:26" ht="12.75">
      <c r="A986" s="80"/>
      <c r="B986" s="80"/>
      <c r="C986" s="80"/>
      <c r="D986" s="80"/>
      <c r="E986" s="80"/>
      <c r="F986" s="80"/>
      <c r="G986" s="80"/>
      <c r="H986" s="80"/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  <c r="U986" s="80"/>
      <c r="V986" s="80"/>
      <c r="W986" s="80"/>
      <c r="X986" s="80"/>
      <c r="Y986" s="80"/>
      <c r="Z986" s="80"/>
    </row>
    <row r="987" spans="1:26" ht="12.75">
      <c r="A987" s="80"/>
      <c r="B987" s="80"/>
      <c r="C987" s="80"/>
      <c r="D987" s="80"/>
      <c r="E987" s="80"/>
      <c r="F987" s="80"/>
      <c r="G987" s="80"/>
      <c r="H987" s="80"/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  <c r="U987" s="80"/>
      <c r="V987" s="80"/>
      <c r="W987" s="80"/>
      <c r="X987" s="80"/>
      <c r="Y987" s="80"/>
      <c r="Z987" s="80"/>
    </row>
    <row r="988" spans="1:26" ht="12.75">
      <c r="A988" s="80"/>
      <c r="B988" s="80"/>
      <c r="C988" s="80"/>
      <c r="D988" s="80"/>
      <c r="E988" s="80"/>
      <c r="F988" s="80"/>
      <c r="G988" s="80"/>
      <c r="H988" s="80"/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  <c r="U988" s="80"/>
      <c r="V988" s="80"/>
      <c r="W988" s="80"/>
      <c r="X988" s="80"/>
      <c r="Y988" s="80"/>
      <c r="Z988" s="80"/>
    </row>
    <row r="989" spans="1:26" ht="12.75">
      <c r="A989" s="80"/>
      <c r="B989" s="80"/>
      <c r="C989" s="80"/>
      <c r="D989" s="80"/>
      <c r="E989" s="80"/>
      <c r="F989" s="80"/>
      <c r="G989" s="80"/>
      <c r="H989" s="80"/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  <c r="U989" s="80"/>
      <c r="V989" s="80"/>
      <c r="W989" s="80"/>
      <c r="X989" s="80"/>
      <c r="Y989" s="80"/>
      <c r="Z989" s="80"/>
    </row>
    <row r="990" spans="1:26" ht="12.75">
      <c r="A990" s="80"/>
      <c r="B990" s="80"/>
      <c r="C990" s="80"/>
      <c r="D990" s="80"/>
      <c r="E990" s="80"/>
      <c r="F990" s="80"/>
      <c r="G990" s="80"/>
      <c r="H990" s="80"/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  <c r="U990" s="80"/>
      <c r="V990" s="80"/>
      <c r="W990" s="80"/>
      <c r="X990" s="80"/>
      <c r="Y990" s="80"/>
      <c r="Z990" s="80"/>
    </row>
    <row r="991" spans="1:26" ht="12.75">
      <c r="A991" s="80"/>
      <c r="B991" s="80"/>
      <c r="C991" s="80"/>
      <c r="D991" s="80"/>
      <c r="E991" s="80"/>
      <c r="F991" s="80"/>
      <c r="G991" s="80"/>
      <c r="H991" s="80"/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  <c r="U991" s="80"/>
      <c r="V991" s="80"/>
      <c r="W991" s="80"/>
      <c r="X991" s="80"/>
      <c r="Y991" s="80"/>
      <c r="Z991" s="80"/>
    </row>
    <row r="992" spans="1:26" ht="12.75">
      <c r="A992" s="80"/>
      <c r="B992" s="80"/>
      <c r="C992" s="80"/>
      <c r="D992" s="80"/>
      <c r="E992" s="80"/>
      <c r="F992" s="80"/>
      <c r="G992" s="80"/>
      <c r="H992" s="80"/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  <c r="U992" s="80"/>
      <c r="V992" s="80"/>
      <c r="W992" s="80"/>
      <c r="X992" s="80"/>
      <c r="Y992" s="80"/>
      <c r="Z992" s="80"/>
    </row>
    <row r="993" spans="1:26" ht="12.75">
      <c r="A993" s="80"/>
      <c r="B993" s="80"/>
      <c r="C993" s="80"/>
      <c r="D993" s="80"/>
      <c r="E993" s="80"/>
      <c r="F993" s="80"/>
      <c r="G993" s="80"/>
      <c r="H993" s="80"/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  <c r="U993" s="80"/>
      <c r="V993" s="80"/>
      <c r="W993" s="80"/>
      <c r="X993" s="80"/>
      <c r="Y993" s="80"/>
      <c r="Z993" s="80"/>
    </row>
    <row r="994" spans="1:26" ht="12.75">
      <c r="A994" s="80"/>
      <c r="B994" s="80"/>
      <c r="C994" s="80"/>
      <c r="D994" s="80"/>
      <c r="E994" s="80"/>
      <c r="F994" s="80"/>
      <c r="G994" s="80"/>
      <c r="H994" s="80"/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  <c r="U994" s="80"/>
      <c r="V994" s="80"/>
      <c r="W994" s="80"/>
      <c r="X994" s="80"/>
      <c r="Y994" s="80"/>
      <c r="Z994" s="80"/>
    </row>
    <row r="995" spans="1:26" ht="12.75">
      <c r="A995" s="80"/>
      <c r="B995" s="80"/>
      <c r="C995" s="80"/>
      <c r="D995" s="80"/>
      <c r="E995" s="80"/>
      <c r="F995" s="80"/>
      <c r="G995" s="80"/>
      <c r="H995" s="80"/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  <c r="U995" s="80"/>
      <c r="V995" s="80"/>
      <c r="W995" s="80"/>
      <c r="X995" s="80"/>
      <c r="Y995" s="80"/>
      <c r="Z995" s="80"/>
    </row>
    <row r="996" spans="1:26" ht="12.75">
      <c r="A996" s="80"/>
      <c r="B996" s="80"/>
      <c r="C996" s="80"/>
      <c r="D996" s="80"/>
      <c r="E996" s="80"/>
      <c r="F996" s="80"/>
      <c r="G996" s="80"/>
      <c r="H996" s="80"/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  <c r="U996" s="80"/>
      <c r="V996" s="80"/>
      <c r="W996" s="80"/>
      <c r="X996" s="80"/>
      <c r="Y996" s="80"/>
      <c r="Z996" s="80"/>
    </row>
    <row r="997" spans="1:26" ht="12.75">
      <c r="A997" s="80"/>
      <c r="B997" s="80"/>
      <c r="C997" s="80"/>
      <c r="D997" s="80"/>
      <c r="E997" s="80"/>
      <c r="F997" s="80"/>
      <c r="G997" s="80"/>
      <c r="H997" s="80"/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  <c r="U997" s="80"/>
      <c r="V997" s="80"/>
      <c r="W997" s="80"/>
      <c r="X997" s="80"/>
      <c r="Y997" s="80"/>
      <c r="Z997" s="80"/>
    </row>
    <row r="998" spans="1:26" ht="12.75">
      <c r="A998" s="80"/>
      <c r="B998" s="80"/>
      <c r="C998" s="80"/>
      <c r="D998" s="80"/>
      <c r="E998" s="80"/>
      <c r="F998" s="80"/>
      <c r="G998" s="80"/>
      <c r="H998" s="80"/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  <c r="U998" s="80"/>
      <c r="V998" s="80"/>
      <c r="W998" s="80"/>
      <c r="X998" s="80"/>
      <c r="Y998" s="80"/>
      <c r="Z998" s="80"/>
    </row>
    <row r="999" spans="1:26" ht="12.75">
      <c r="A999" s="80"/>
      <c r="B999" s="80"/>
      <c r="C999" s="80"/>
      <c r="D999" s="80"/>
      <c r="E999" s="80"/>
      <c r="F999" s="80"/>
      <c r="G999" s="80"/>
      <c r="H999" s="80"/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  <c r="U999" s="80"/>
      <c r="V999" s="80"/>
      <c r="W999" s="80"/>
      <c r="X999" s="80"/>
      <c r="Y999" s="80"/>
      <c r="Z999" s="80"/>
    </row>
    <row r="1000" spans="1:26" ht="12.75">
      <c r="A1000" s="80"/>
      <c r="B1000" s="80"/>
      <c r="C1000" s="80"/>
      <c r="D1000" s="80"/>
      <c r="E1000" s="80"/>
      <c r="F1000" s="80"/>
      <c r="G1000" s="80"/>
      <c r="H1000" s="80"/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  <c r="U1000" s="80"/>
      <c r="V1000" s="80"/>
      <c r="W1000" s="80"/>
      <c r="X1000" s="80"/>
      <c r="Y1000" s="80"/>
      <c r="Z1000" s="80"/>
    </row>
    <row r="1001" spans="1:26" ht="12.75">
      <c r="A1001" s="80"/>
      <c r="B1001" s="80"/>
      <c r="C1001" s="80"/>
      <c r="D1001" s="80"/>
      <c r="E1001" s="80"/>
      <c r="F1001" s="80"/>
      <c r="G1001" s="80"/>
      <c r="H1001" s="80"/>
      <c r="I1001" s="80"/>
      <c r="J1001" s="80"/>
      <c r="K1001" s="80"/>
      <c r="L1001" s="80"/>
      <c r="M1001" s="80"/>
      <c r="N1001" s="80"/>
      <c r="O1001" s="80"/>
      <c r="P1001" s="80"/>
      <c r="Q1001" s="80"/>
      <c r="R1001" s="80"/>
      <c r="S1001" s="80"/>
      <c r="T1001" s="80"/>
      <c r="U1001" s="80"/>
      <c r="V1001" s="80"/>
      <c r="W1001" s="80"/>
      <c r="X1001" s="80"/>
      <c r="Y1001" s="80"/>
      <c r="Z1001" s="80"/>
    </row>
  </sheetData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경험치 효율표</vt:lpstr>
      <vt:lpstr>경험치 정보</vt:lpstr>
      <vt:lpstr>BM 경험치</vt:lpstr>
      <vt:lpstr>에픽 던전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letin</dc:creator>
  <cp:lastModifiedBy>김정호</cp:lastModifiedBy>
  <dcterms:created xsi:type="dcterms:W3CDTF">2026-05-10T03:07:16Z</dcterms:created>
  <dcterms:modified xsi:type="dcterms:W3CDTF">2026-05-10T03:10:55Z</dcterms:modified>
</cp:coreProperties>
</file>